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5" windowWidth="15180" windowHeight="7620" activeTab="1"/>
  </bookViews>
  <sheets>
    <sheet name="Multiplex" sheetId="1" r:id="rId1"/>
    <sheet name="Setup" sheetId="2" r:id="rId2"/>
  </sheets>
  <definedNames>
    <definedName name="Club_name">'Setup'!$C$4</definedName>
    <definedName name="Club_share_per_event_entry">'Setup'!$C$9</definedName>
    <definedName name="Life_membership">'Setup'!$C$13</definedName>
    <definedName name="Membership_renewal">'Setup'!$C$11</definedName>
    <definedName name="New_member">'Setup'!$C$12</definedName>
    <definedName name="PITA_daily_fee">'Setup'!$C$6</definedName>
    <definedName name="Purse_fee_per_event_entry">'Setup'!$C$10</definedName>
    <definedName name="State__prov_daily_fee">'Setup'!$C$7</definedName>
    <definedName name="State_prov_per_target_fee">'Setup'!$C$8</definedName>
    <definedName name="Targets_per_event">'Setup'!$C$5</definedName>
    <definedName name="Yearbook">'Setup'!$C$14</definedName>
  </definedNames>
  <calcPr fullCalcOnLoad="1"/>
</workbook>
</file>

<file path=xl/sharedStrings.xml><?xml version="1.0" encoding="utf-8"?>
<sst xmlns="http://schemas.openxmlformats.org/spreadsheetml/2006/main" count="73" uniqueCount="64">
  <si>
    <t>Event 1</t>
  </si>
  <si>
    <t>Score</t>
  </si>
  <si>
    <t>Total</t>
  </si>
  <si>
    <t>Yearbook</t>
  </si>
  <si>
    <t>Collect</t>
  </si>
  <si>
    <t>Club</t>
  </si>
  <si>
    <t>Targets per event</t>
  </si>
  <si>
    <t>PITA daily fee</t>
  </si>
  <si>
    <t>Membership renewal</t>
  </si>
  <si>
    <t>New member</t>
  </si>
  <si>
    <t>Annual</t>
  </si>
  <si>
    <t>Sgls</t>
  </si>
  <si>
    <t>Total targets</t>
  </si>
  <si>
    <t>Club retains</t>
  </si>
  <si>
    <t xml:space="preserve">Membership total </t>
  </si>
  <si>
    <t>State/Prov total</t>
  </si>
  <si>
    <t>PITA total</t>
  </si>
  <si>
    <t>Purse total</t>
  </si>
  <si>
    <t>For office use</t>
  </si>
  <si>
    <t>Shoot</t>
  </si>
  <si>
    <t>Date</t>
  </si>
  <si>
    <t>PITA</t>
  </si>
  <si>
    <t>Number</t>
  </si>
  <si>
    <t>Shooter information</t>
  </si>
  <si>
    <t>Hoa</t>
  </si>
  <si>
    <t>No:</t>
  </si>
  <si>
    <t>State daily fee</t>
  </si>
  <si>
    <t>State/prov per target fee</t>
  </si>
  <si>
    <t>Club share per event entry</t>
  </si>
  <si>
    <t>Evt 1 fees</t>
  </si>
  <si>
    <t>Evt 2 fees</t>
  </si>
  <si>
    <t>Evt 3 fees</t>
  </si>
  <si>
    <t>Evt 1 per target</t>
  </si>
  <si>
    <t>Evt 2 per target</t>
  </si>
  <si>
    <t>Evt 3 per target</t>
  </si>
  <si>
    <t>Purse fee per event entry</t>
  </si>
  <si>
    <t>1st 25</t>
  </si>
  <si>
    <t>2nd 25</t>
  </si>
  <si>
    <t xml:space="preserve"> Comments Section</t>
  </si>
  <si>
    <t>Summary Section</t>
  </si>
  <si>
    <t>Club name</t>
  </si>
  <si>
    <t>Columns from here on are to be hidden</t>
  </si>
  <si>
    <t>PITA information and address</t>
  </si>
  <si>
    <t>Club or location name for reports</t>
  </si>
  <si>
    <t>Last name, first name</t>
  </si>
  <si>
    <t>Make check payable to</t>
  </si>
  <si>
    <t>daily fee</t>
  </si>
  <si>
    <t>per event plus</t>
  </si>
  <si>
    <t>Setup Section</t>
  </si>
  <si>
    <t>State/prov daily fee</t>
  </si>
  <si>
    <t>Gauge</t>
  </si>
  <si>
    <t>Registration Section</t>
  </si>
  <si>
    <t>Memberships</t>
  </si>
  <si>
    <t>Y-book</t>
  </si>
  <si>
    <t>Include the above amounts in your respective 12 gauge event checks</t>
  </si>
  <si>
    <t>Reserved</t>
  </si>
  <si>
    <t>PITA daily total</t>
  </si>
  <si>
    <t>Adjust for exchange rate (if applicable)</t>
  </si>
  <si>
    <t>If applicable</t>
  </si>
  <si>
    <t>State or Provincial association</t>
  </si>
  <si>
    <t>Wallet card fee</t>
  </si>
  <si>
    <r>
      <t xml:space="preserve">Email the completed form to </t>
    </r>
    <r>
      <rPr>
        <b/>
        <sz val="10"/>
        <rFont val="Verdana"/>
        <family val="2"/>
      </rPr>
      <t>multiplex@shootpita.com</t>
    </r>
    <r>
      <rPr>
        <sz val="10"/>
        <rFont val="Verdana"/>
        <family val="2"/>
      </rPr>
      <t>. Remit the totals indicated below to the respective associations.</t>
    </r>
  </si>
  <si>
    <t>Sub Gauge Singles - Alaska</t>
  </si>
  <si>
    <t>AKPITA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</si>
</sst>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  <numFmt numFmtId="167" formatCode="&quot;$&quot;#,##0.000"/>
  </numFmts>
  <fonts count="42">
    <font>
      <sz val="10"/>
      <name val="Tahoma"/>
      <family val="2"/>
    </font>
    <font>
      <sz val="10"/>
      <name val="Arial"/>
      <family val="0"/>
    </font>
    <font>
      <sz val="10"/>
      <name val="Verdan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  <fill>
      <patternFill patternType="gray125">
        <bgColor rgb="FF99FF33"/>
      </patternFill>
    </fill>
    <fill>
      <patternFill patternType="solid">
        <fgColor rgb="FF66FF3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44" fontId="2" fillId="0" borderId="10" xfId="44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44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vertical="center"/>
      <protection hidden="1"/>
    </xf>
    <xf numFmtId="44" fontId="2" fillId="0" borderId="0" xfId="44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44" fontId="2" fillId="33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4" fontId="2" fillId="0" borderId="0" xfId="44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5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left" vertical="center"/>
      <protection hidden="1"/>
    </xf>
    <xf numFmtId="0" fontId="5" fillId="36" borderId="20" xfId="0" applyNumberFormat="1" applyFont="1" applyFill="1" applyBorder="1" applyAlignment="1" applyProtection="1">
      <alignment horizontal="left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left" vertical="center"/>
      <protection hidden="1"/>
    </xf>
    <xf numFmtId="0" fontId="5" fillId="36" borderId="22" xfId="0" applyFont="1" applyFill="1" applyBorder="1" applyAlignment="1" applyProtection="1">
      <alignment horizontal="left" vertical="center"/>
      <protection hidden="1"/>
    </xf>
    <xf numFmtId="0" fontId="2" fillId="36" borderId="23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 applyProtection="1">
      <alignment horizontal="left" vertical="center"/>
      <protection hidden="1"/>
    </xf>
    <xf numFmtId="7" fontId="2" fillId="36" borderId="20" xfId="0" applyNumberFormat="1" applyFont="1" applyFill="1" applyBorder="1" applyAlignment="1" applyProtection="1">
      <alignment horizontal="right" vertical="center"/>
      <protection hidden="1"/>
    </xf>
    <xf numFmtId="0" fontId="2" fillId="36" borderId="25" xfId="0" applyFont="1" applyFill="1" applyBorder="1" applyAlignment="1" applyProtection="1">
      <alignment horizontal="left" vertical="center"/>
      <protection hidden="1"/>
    </xf>
    <xf numFmtId="0" fontId="2" fillId="36" borderId="26" xfId="0" applyNumberFormat="1" applyFont="1" applyFill="1" applyBorder="1" applyAlignment="1" applyProtection="1">
      <alignment horizontal="center" vertical="center"/>
      <protection hidden="1"/>
    </xf>
    <xf numFmtId="7" fontId="5" fillId="36" borderId="10" xfId="44" applyNumberFormat="1" applyFont="1" applyFill="1" applyBorder="1" applyAlignment="1" applyProtection="1">
      <alignment horizontal="right" vertical="center"/>
      <protection hidden="1"/>
    </xf>
    <xf numFmtId="7" fontId="5" fillId="36" borderId="15" xfId="0" applyNumberFormat="1" applyFont="1" applyFill="1" applyBorder="1" applyAlignment="1" applyProtection="1">
      <alignment horizontal="right" vertical="center"/>
      <protection hidden="1"/>
    </xf>
    <xf numFmtId="0" fontId="2" fillId="36" borderId="20" xfId="0" applyNumberFormat="1" applyFont="1" applyFill="1" applyBorder="1" applyAlignment="1" applyProtection="1">
      <alignment horizontal="left" vertical="center" indent="1"/>
      <protection hidden="1"/>
    </xf>
    <xf numFmtId="0" fontId="2" fillId="36" borderId="20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NumberFormat="1" applyFont="1" applyFill="1" applyBorder="1" applyAlignment="1" applyProtection="1">
      <alignment vertical="center"/>
      <protection hidden="1"/>
    </xf>
    <xf numFmtId="0" fontId="2" fillId="36" borderId="21" xfId="0" applyNumberFormat="1" applyFont="1" applyFill="1" applyBorder="1" applyAlignment="1" applyProtection="1">
      <alignment vertical="center"/>
      <protection hidden="1"/>
    </xf>
    <xf numFmtId="0" fontId="2" fillId="36" borderId="20" xfId="0" applyFont="1" applyFill="1" applyBorder="1" applyAlignment="1" applyProtection="1">
      <alignment horizontal="left" vertical="center" indent="1"/>
      <protection hidden="1"/>
    </xf>
    <xf numFmtId="0" fontId="2" fillId="36" borderId="20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vertical="center"/>
      <protection hidden="1"/>
    </xf>
    <xf numFmtId="0" fontId="2" fillId="36" borderId="21" xfId="0" applyFont="1" applyFill="1" applyBorder="1" applyAlignment="1" applyProtection="1">
      <alignment horizontal="left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16" xfId="0" applyNumberFormat="1" applyFont="1" applyFill="1" applyBorder="1" applyAlignment="1" applyProtection="1">
      <alignment horizontal="center" vertical="center"/>
      <protection hidden="1"/>
    </xf>
    <xf numFmtId="0" fontId="2" fillId="37" borderId="29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left" vertical="center"/>
      <protection hidden="1"/>
    </xf>
    <xf numFmtId="165" fontId="7" fillId="37" borderId="20" xfId="0" applyNumberFormat="1" applyFont="1" applyFill="1" applyBorder="1" applyAlignment="1" applyProtection="1">
      <alignment horizontal="right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165" fontId="7" fillId="37" borderId="20" xfId="0" applyNumberFormat="1" applyFont="1" applyFill="1" applyBorder="1" applyAlignment="1" applyProtection="1">
      <alignment horizontal="left" vertical="center"/>
      <protection hidden="1"/>
    </xf>
    <xf numFmtId="0" fontId="6" fillId="37" borderId="20" xfId="0" applyFont="1" applyFill="1" applyBorder="1" applyAlignment="1" applyProtection="1">
      <alignment horizontal="left" vertical="center" indent="1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8" borderId="29" xfId="0" applyFont="1" applyFill="1" applyBorder="1" applyAlignment="1" applyProtection="1">
      <alignment vertical="center"/>
      <protection hidden="1"/>
    </xf>
    <xf numFmtId="0" fontId="2" fillId="37" borderId="11" xfId="0" applyFont="1" applyFill="1" applyBorder="1" applyAlignment="1" applyProtection="1">
      <alignment horizontal="center" vertical="center"/>
      <protection hidden="1"/>
    </xf>
    <xf numFmtId="0" fontId="0" fillId="37" borderId="30" xfId="0" applyFont="1" applyFill="1" applyBorder="1" applyAlignment="1" applyProtection="1">
      <alignment horizontal="center" vertical="center"/>
      <protection hidden="1"/>
    </xf>
    <xf numFmtId="0" fontId="3" fillId="37" borderId="21" xfId="0" applyFont="1" applyFill="1" applyBorder="1" applyAlignment="1" applyProtection="1">
      <alignment horizontal="center" vertical="center"/>
      <protection hidden="1"/>
    </xf>
    <xf numFmtId="0" fontId="2" fillId="37" borderId="31" xfId="0" applyFont="1" applyFill="1" applyBorder="1" applyAlignment="1" applyProtection="1">
      <alignment horizontal="center" vertical="center"/>
      <protection hidden="1"/>
    </xf>
    <xf numFmtId="0" fontId="2" fillId="37" borderId="15" xfId="0" applyFont="1" applyFill="1" applyBorder="1" applyAlignment="1" applyProtection="1">
      <alignment horizontal="center" vertical="center"/>
      <protection hidden="1"/>
    </xf>
    <xf numFmtId="0" fontId="3" fillId="37" borderId="16" xfId="0" applyFont="1" applyFill="1" applyBorder="1" applyAlignment="1" applyProtection="1">
      <alignment vertical="center"/>
      <protection hidden="1"/>
    </xf>
    <xf numFmtId="44" fontId="3" fillId="37" borderId="18" xfId="44" applyFont="1" applyFill="1" applyBorder="1" applyAlignment="1" applyProtection="1">
      <alignment horizontal="center" vertical="center"/>
      <protection locked="0"/>
    </xf>
    <xf numFmtId="0" fontId="3" fillId="37" borderId="15" xfId="0" applyFont="1" applyFill="1" applyBorder="1" applyAlignment="1" applyProtection="1">
      <alignment horizontal="center" vertical="center"/>
      <protection hidden="1"/>
    </xf>
    <xf numFmtId="0" fontId="3" fillId="37" borderId="26" xfId="0" applyFont="1" applyFill="1" applyBorder="1" applyAlignment="1" applyProtection="1">
      <alignment horizontal="center" vertical="center"/>
      <protection hidden="1"/>
    </xf>
    <xf numFmtId="44" fontId="3" fillId="38" borderId="18" xfId="44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 applyProtection="1">
      <alignment horizontal="center" vertical="center"/>
      <protection hidden="1"/>
    </xf>
    <xf numFmtId="0" fontId="3" fillId="38" borderId="26" xfId="0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165" fontId="4" fillId="37" borderId="28" xfId="0" applyNumberFormat="1" applyFont="1" applyFill="1" applyBorder="1" applyAlignment="1" applyProtection="1">
      <alignment horizontal="center" vertical="center"/>
      <protection hidden="1"/>
    </xf>
    <xf numFmtId="165" fontId="4" fillId="37" borderId="15" xfId="0" applyNumberFormat="1" applyFont="1" applyFill="1" applyBorder="1" applyAlignment="1" applyProtection="1">
      <alignment horizontal="center" vertical="center"/>
      <protection hidden="1"/>
    </xf>
    <xf numFmtId="7" fontId="2" fillId="37" borderId="29" xfId="44" applyNumberFormat="1" applyFont="1" applyFill="1" applyBorder="1" applyAlignment="1" applyProtection="1">
      <alignment horizontal="right" vertical="center"/>
      <protection hidden="1"/>
    </xf>
    <xf numFmtId="7" fontId="3" fillId="37" borderId="29" xfId="44" applyNumberFormat="1" applyFont="1" applyFill="1" applyBorder="1" applyAlignment="1" applyProtection="1">
      <alignment horizontal="right" vertical="center"/>
      <protection hidden="1"/>
    </xf>
    <xf numFmtId="0" fontId="2" fillId="37" borderId="17" xfId="0" applyNumberFormat="1" applyFont="1" applyFill="1" applyBorder="1" applyAlignment="1" applyProtection="1">
      <alignment horizontal="center" vertical="center"/>
      <protection locked="0"/>
    </xf>
    <xf numFmtId="0" fontId="2" fillId="37" borderId="27" xfId="0" applyNumberFormat="1" applyFont="1" applyFill="1" applyBorder="1" applyAlignment="1" applyProtection="1">
      <alignment horizontal="center" vertical="center"/>
      <protection locked="0"/>
    </xf>
    <xf numFmtId="0" fontId="2" fillId="37" borderId="11" xfId="0" applyNumberFormat="1" applyFont="1" applyFill="1" applyBorder="1" applyAlignment="1" applyProtection="1">
      <alignment horizontal="center" vertical="center"/>
      <protection locked="0"/>
    </xf>
    <xf numFmtId="0" fontId="2" fillId="37" borderId="18" xfId="0" applyNumberFormat="1" applyFont="1" applyFill="1" applyBorder="1" applyAlignment="1" applyProtection="1">
      <alignment horizontal="center" vertical="center"/>
      <protection locked="0"/>
    </xf>
    <xf numFmtId="0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23" xfId="0" applyNumberFormat="1" applyFont="1" applyFill="1" applyBorder="1" applyAlignment="1" applyProtection="1">
      <alignment horizontal="center" vertical="center"/>
      <protection locked="0"/>
    </xf>
    <xf numFmtId="0" fontId="2" fillId="37" borderId="15" xfId="0" applyNumberFormat="1" applyFont="1" applyFill="1" applyBorder="1" applyAlignment="1" applyProtection="1">
      <alignment horizontal="center" vertical="center"/>
      <protection locked="0"/>
    </xf>
    <xf numFmtId="0" fontId="2" fillId="37" borderId="19" xfId="44" applyNumberFormat="1" applyFont="1" applyFill="1" applyBorder="1" applyAlignment="1" applyProtection="1">
      <alignment horizontal="center" vertical="center"/>
      <protection hidden="1"/>
    </xf>
    <xf numFmtId="0" fontId="2" fillId="38" borderId="25" xfId="0" applyFont="1" applyFill="1" applyBorder="1" applyAlignment="1" applyProtection="1">
      <alignment horizontal="left" vertical="center"/>
      <protection hidden="1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0" fontId="2" fillId="38" borderId="33" xfId="0" applyFont="1" applyFill="1" applyBorder="1" applyAlignment="1" applyProtection="1">
      <alignment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3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12" xfId="0" applyFont="1" applyFill="1" applyBorder="1" applyAlignment="1" applyProtection="1">
      <alignment horizontal="left" vertical="center"/>
      <protection hidden="1"/>
    </xf>
    <xf numFmtId="7" fontId="2" fillId="37" borderId="10" xfId="44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Border="1" applyAlignment="1" applyProtection="1">
      <alignment horizontal="left" vertical="center"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7" fontId="2" fillId="37" borderId="10" xfId="0" applyNumberFormat="1" applyFont="1" applyFill="1" applyBorder="1" applyAlignment="1" applyProtection="1">
      <alignment horizontal="right" vertical="center"/>
      <protection hidden="1"/>
    </xf>
    <xf numFmtId="0" fontId="2" fillId="37" borderId="0" xfId="0" applyFont="1" applyFill="1" applyAlignment="1" applyProtection="1">
      <alignment vertical="center"/>
      <protection hidden="1"/>
    </xf>
    <xf numFmtId="0" fontId="2" fillId="37" borderId="36" xfId="0" applyNumberFormat="1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44" fontId="2" fillId="37" borderId="25" xfId="44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13" xfId="0" applyFont="1" applyFill="1" applyBorder="1" applyAlignment="1" applyProtection="1">
      <alignment horizontal="center" vertical="center"/>
      <protection hidden="1"/>
    </xf>
    <xf numFmtId="0" fontId="2" fillId="39" borderId="10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/>
      <protection hidden="1"/>
    </xf>
    <xf numFmtId="0" fontId="2" fillId="37" borderId="39" xfId="0" applyFont="1" applyFill="1" applyBorder="1" applyAlignment="1" applyProtection="1">
      <alignment horizontal="left" vertical="center" indent="1"/>
      <protection hidden="1"/>
    </xf>
    <xf numFmtId="0" fontId="2" fillId="37" borderId="23" xfId="0" applyFont="1" applyFill="1" applyBorder="1" applyAlignment="1" applyProtection="1">
      <alignment horizontal="left" vertical="center" indent="1"/>
      <protection hidden="1"/>
    </xf>
    <xf numFmtId="0" fontId="2" fillId="36" borderId="24" xfId="0" applyFont="1" applyFill="1" applyBorder="1" applyAlignment="1" applyProtection="1">
      <alignment horizontal="left" vertical="center" indent="1"/>
      <protection hidden="1"/>
    </xf>
    <xf numFmtId="0" fontId="2" fillId="36" borderId="21" xfId="0" applyFont="1" applyFill="1" applyBorder="1" applyAlignment="1" applyProtection="1">
      <alignment horizontal="left" vertical="center" indent="1"/>
      <protection hidden="1"/>
    </xf>
    <xf numFmtId="0" fontId="2" fillId="37" borderId="39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44" fontId="2" fillId="37" borderId="0" xfId="44" applyFont="1" applyFill="1" applyBorder="1" applyAlignment="1" applyProtection="1">
      <alignment vertical="center"/>
      <protection hidden="1"/>
    </xf>
    <xf numFmtId="44" fontId="2" fillId="37" borderId="28" xfId="44" applyFont="1" applyFill="1" applyBorder="1" applyAlignment="1" applyProtection="1">
      <alignment vertical="center"/>
      <protection hidden="1"/>
    </xf>
    <xf numFmtId="44" fontId="2" fillId="37" borderId="22" xfId="44" applyFont="1" applyFill="1" applyBorder="1" applyAlignment="1" applyProtection="1">
      <alignment vertical="center"/>
      <protection hidden="1"/>
    </xf>
    <xf numFmtId="44" fontId="2" fillId="37" borderId="23" xfId="44" applyFont="1" applyFill="1" applyBorder="1" applyAlignment="1" applyProtection="1">
      <alignment vertical="center"/>
      <protection hidden="1"/>
    </xf>
    <xf numFmtId="0" fontId="2" fillId="37" borderId="37" xfId="0" applyFont="1" applyFill="1" applyBorder="1" applyAlignment="1" applyProtection="1">
      <alignment horizontal="left" vertical="center" indent="1"/>
      <protection hidden="1"/>
    </xf>
    <xf numFmtId="0" fontId="2" fillId="37" borderId="28" xfId="0" applyFont="1" applyFill="1" applyBorder="1" applyAlignment="1" applyProtection="1">
      <alignment horizontal="left" vertical="center" indent="1"/>
      <protection hidden="1"/>
    </xf>
    <xf numFmtId="0" fontId="5" fillId="37" borderId="40" xfId="0" applyFont="1" applyFill="1" applyBorder="1" applyAlignment="1" applyProtection="1">
      <alignment horizontal="center" vertical="center"/>
      <protection hidden="1"/>
    </xf>
    <xf numFmtId="0" fontId="5" fillId="37" borderId="41" xfId="0" applyFont="1" applyFill="1" applyBorder="1" applyAlignment="1" applyProtection="1">
      <alignment horizontal="center" vertical="center"/>
      <protection hidden="1"/>
    </xf>
    <xf numFmtId="0" fontId="2" fillId="37" borderId="41" xfId="0" applyFont="1" applyFill="1" applyBorder="1" applyAlignment="1" applyProtection="1">
      <alignment vertical="center"/>
      <protection hidden="1"/>
    </xf>
    <xf numFmtId="0" fontId="2" fillId="37" borderId="27" xfId="0" applyFont="1" applyFill="1" applyBorder="1" applyAlignment="1" applyProtection="1">
      <alignment vertical="center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/>
      <protection hidden="1"/>
    </xf>
    <xf numFmtId="0" fontId="2" fillId="36" borderId="21" xfId="0" applyFont="1" applyFill="1" applyBorder="1" applyAlignment="1" applyProtection="1">
      <alignment horizontal="center" vertical="center"/>
      <protection hidden="1"/>
    </xf>
    <xf numFmtId="44" fontId="2" fillId="37" borderId="38" xfId="44" applyFont="1" applyFill="1" applyBorder="1" applyAlignment="1" applyProtection="1">
      <alignment horizontal="center" vertical="center"/>
      <protection hidden="1"/>
    </xf>
    <xf numFmtId="44" fontId="2" fillId="37" borderId="20" xfId="44" applyFont="1" applyFill="1" applyBorder="1" applyAlignment="1" applyProtection="1">
      <alignment horizontal="center" vertical="center"/>
      <protection hidden="1"/>
    </xf>
    <xf numFmtId="44" fontId="2" fillId="37" borderId="33" xfId="44" applyFont="1" applyFill="1" applyBorder="1" applyAlignment="1" applyProtection="1">
      <alignment horizontal="center" vertical="center"/>
      <protection hidden="1"/>
    </xf>
    <xf numFmtId="0" fontId="2" fillId="38" borderId="20" xfId="0" applyFont="1" applyFill="1" applyBorder="1" applyAlignment="1" applyProtection="1">
      <alignment horizontal="center" vertical="center"/>
      <protection hidden="1"/>
    </xf>
    <xf numFmtId="0" fontId="2" fillId="38" borderId="21" xfId="0" applyFont="1" applyFill="1" applyBorder="1" applyAlignment="1" applyProtection="1">
      <alignment horizontal="center" vertical="center"/>
      <protection hidden="1"/>
    </xf>
    <xf numFmtId="0" fontId="5" fillId="37" borderId="24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2" fillId="37" borderId="40" xfId="0" applyFont="1" applyFill="1" applyBorder="1" applyAlignment="1" applyProtection="1">
      <alignment horizontal="left" vertical="center" indent="1"/>
      <protection hidden="1"/>
    </xf>
    <xf numFmtId="0" fontId="2" fillId="37" borderId="27" xfId="0" applyFont="1" applyFill="1" applyBorder="1" applyAlignment="1" applyProtection="1">
      <alignment horizontal="left" vertical="center" indent="1"/>
      <protection hidden="1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41" xfId="0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37" borderId="41" xfId="0" applyNumberFormat="1" applyFont="1" applyFill="1" applyBorder="1" applyAlignment="1" applyProtection="1">
      <alignment vertical="center"/>
      <protection hidden="1"/>
    </xf>
    <xf numFmtId="0" fontId="2" fillId="37" borderId="27" xfId="0" applyNumberFormat="1" applyFont="1" applyFill="1" applyBorder="1" applyAlignment="1" applyProtection="1">
      <alignment vertical="center"/>
      <protection hidden="1"/>
    </xf>
    <xf numFmtId="0" fontId="2" fillId="37" borderId="0" xfId="44" applyNumberFormat="1" applyFont="1" applyFill="1" applyBorder="1" applyAlignment="1" applyProtection="1">
      <alignment vertical="center"/>
      <protection hidden="1"/>
    </xf>
    <xf numFmtId="0" fontId="2" fillId="37" borderId="28" xfId="44" applyNumberFormat="1" applyFont="1" applyFill="1" applyBorder="1" applyAlignment="1" applyProtection="1">
      <alignment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locked="0"/>
    </xf>
    <xf numFmtId="0" fontId="2" fillId="37" borderId="20" xfId="0" applyFont="1" applyFill="1" applyBorder="1" applyAlignment="1" applyProtection="1">
      <alignment horizontal="center" vertical="center"/>
      <protection locked="0"/>
    </xf>
    <xf numFmtId="0" fontId="2" fillId="37" borderId="33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2" fillId="0" borderId="20" xfId="0" applyFont="1" applyFill="1" applyBorder="1" applyAlignment="1" applyProtection="1">
      <alignment horizontal="left" vertical="center" indent="1"/>
      <protection hidden="1"/>
    </xf>
    <xf numFmtId="0" fontId="2" fillId="0" borderId="21" xfId="0" applyFont="1" applyFill="1" applyBorder="1" applyAlignment="1" applyProtection="1">
      <alignment horizontal="left" vertical="center" indent="1"/>
      <protection hidden="1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 applyProtection="1">
      <alignment horizontal="left" vertical="center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9" borderId="25" xfId="0" applyFont="1" applyFill="1" applyBorder="1" applyAlignment="1" applyProtection="1">
      <alignment horizontal="left" vertical="center" indent="1"/>
      <protection hidden="1"/>
    </xf>
    <xf numFmtId="0" fontId="2" fillId="39" borderId="20" xfId="0" applyFont="1" applyFill="1" applyBorder="1" applyAlignment="1" applyProtection="1">
      <alignment horizontal="left" vertical="center" indent="1"/>
      <protection hidden="1"/>
    </xf>
    <xf numFmtId="0" fontId="2" fillId="39" borderId="21" xfId="0" applyFont="1" applyFill="1" applyBorder="1" applyAlignment="1" applyProtection="1">
      <alignment horizontal="left" vertical="center" indent="1"/>
      <protection hidden="1"/>
    </xf>
    <xf numFmtId="165" fontId="2" fillId="0" borderId="25" xfId="44" applyNumberFormat="1" applyFont="1" applyFill="1" applyBorder="1" applyAlignment="1" applyProtection="1">
      <alignment horizontal="center" vertical="center"/>
      <protection locked="0"/>
    </xf>
    <xf numFmtId="165" fontId="2" fillId="0" borderId="21" xfId="44" applyNumberFormat="1" applyFont="1" applyFill="1" applyBorder="1" applyAlignment="1" applyProtection="1">
      <alignment horizontal="center" vertical="center"/>
      <protection locked="0"/>
    </xf>
    <xf numFmtId="165" fontId="2" fillId="36" borderId="25" xfId="44" applyNumberFormat="1" applyFont="1" applyFill="1" applyBorder="1" applyAlignment="1" applyProtection="1">
      <alignment horizontal="center" vertical="center"/>
      <protection hidden="1"/>
    </xf>
    <xf numFmtId="165" fontId="2" fillId="36" borderId="21" xfId="44" applyNumberFormat="1" applyFont="1" applyFill="1" applyBorder="1" applyAlignment="1" applyProtection="1">
      <alignment horizontal="center" vertical="center"/>
      <protection hidden="1"/>
    </xf>
    <xf numFmtId="165" fontId="2" fillId="40" borderId="25" xfId="44" applyNumberFormat="1" applyFont="1" applyFill="1" applyBorder="1" applyAlignment="1" applyProtection="1">
      <alignment horizontal="center" vertical="center"/>
      <protection/>
    </xf>
    <xf numFmtId="165" fontId="2" fillId="40" borderId="21" xfId="44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43</xdr:row>
      <xdr:rowOff>123825</xdr:rowOff>
    </xdr:from>
    <xdr:to>
      <xdr:col>3</xdr:col>
      <xdr:colOff>333375</xdr:colOff>
      <xdr:row>43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2819400" y="7343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123825</xdr:rowOff>
    </xdr:from>
    <xdr:to>
      <xdr:col>3</xdr:col>
      <xdr:colOff>333375</xdr:colOff>
      <xdr:row>44</xdr:row>
      <xdr:rowOff>123825</xdr:rowOff>
    </xdr:to>
    <xdr:sp>
      <xdr:nvSpPr>
        <xdr:cNvPr id="2" name="Line 5"/>
        <xdr:cNvSpPr>
          <a:spLocks/>
        </xdr:cNvSpPr>
      </xdr:nvSpPr>
      <xdr:spPr>
        <a:xfrm flipH="1">
          <a:off x="2819400" y="7591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123825</xdr:rowOff>
    </xdr:from>
    <xdr:to>
      <xdr:col>7</xdr:col>
      <xdr:colOff>285750</xdr:colOff>
      <xdr:row>45</xdr:row>
      <xdr:rowOff>123825</xdr:rowOff>
    </xdr:to>
    <xdr:sp>
      <xdr:nvSpPr>
        <xdr:cNvPr id="3" name="Line 53"/>
        <xdr:cNvSpPr>
          <a:spLocks/>
        </xdr:cNvSpPr>
      </xdr:nvSpPr>
      <xdr:spPr>
        <a:xfrm>
          <a:off x="4019550" y="7839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76200</xdr:rowOff>
    </xdr:from>
    <xdr:to>
      <xdr:col>15</xdr:col>
      <xdr:colOff>333375</xdr:colOff>
      <xdr:row>3</xdr:row>
      <xdr:rowOff>76200</xdr:rowOff>
    </xdr:to>
    <xdr:sp>
      <xdr:nvSpPr>
        <xdr:cNvPr id="4" name="Line 54"/>
        <xdr:cNvSpPr>
          <a:spLocks/>
        </xdr:cNvSpPr>
      </xdr:nvSpPr>
      <xdr:spPr>
        <a:xfrm>
          <a:off x="6343650" y="590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76200</xdr:rowOff>
    </xdr:from>
    <xdr:to>
      <xdr:col>10</xdr:col>
      <xdr:colOff>190500</xdr:colOff>
      <xdr:row>3</xdr:row>
      <xdr:rowOff>76200</xdr:rowOff>
    </xdr:to>
    <xdr:sp>
      <xdr:nvSpPr>
        <xdr:cNvPr id="5" name="Line 56"/>
        <xdr:cNvSpPr>
          <a:spLocks/>
        </xdr:cNvSpPr>
      </xdr:nvSpPr>
      <xdr:spPr>
        <a:xfrm flipH="1">
          <a:off x="4714875" y="590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B2" sqref="B2:E2"/>
    </sheetView>
  </sheetViews>
  <sheetFormatPr defaultColWidth="0" defaultRowHeight="12.75" zeroHeight="1"/>
  <cols>
    <col min="1" max="1" width="9.7109375" style="2" customWidth="1"/>
    <col min="2" max="2" width="9.28125" style="5" customWidth="1"/>
    <col min="3" max="3" width="22.7109375" style="2" customWidth="1"/>
    <col min="4" max="4" width="5.7109375" style="2" customWidth="1"/>
    <col min="5" max="5" width="5.28125" style="34" customWidth="1"/>
    <col min="6" max="7" width="6.28125" style="4" customWidth="1"/>
    <col min="8" max="8" width="5.28125" style="4" customWidth="1"/>
    <col min="9" max="9" width="5.28125" style="34" customWidth="1"/>
    <col min="10" max="11" width="6.28125" style="4" customWidth="1"/>
    <col min="12" max="12" width="5.28125" style="4" customWidth="1"/>
    <col min="13" max="13" width="5.28125" style="34" customWidth="1"/>
    <col min="14" max="14" width="5.28125" style="4" customWidth="1"/>
    <col min="15" max="15" width="5.28125" style="4" hidden="1" customWidth="1"/>
    <col min="16" max="16" width="5.28125" style="4" customWidth="1"/>
    <col min="17" max="17" width="5.8515625" style="4" customWidth="1"/>
    <col min="18" max="20" width="5.7109375" style="4" customWidth="1"/>
    <col min="21" max="21" width="6.140625" style="4" customWidth="1"/>
    <col min="22" max="22" width="5.7109375" style="2" customWidth="1"/>
    <col min="23" max="24" width="18.7109375" style="2" hidden="1" customWidth="1"/>
    <col min="25" max="29" width="18.7109375" style="28" hidden="1" customWidth="1"/>
    <col min="30" max="31" width="18.7109375" style="2" hidden="1" customWidth="1"/>
    <col min="32" max="32" width="5.57421875" style="4" hidden="1" customWidth="1"/>
    <col min="33" max="255" width="9.140625" style="2" hidden="1" customWidth="1"/>
    <col min="256" max="16384" width="3.28125" style="2" hidden="1" customWidth="1"/>
  </cols>
  <sheetData>
    <row r="1" spans="1:32" s="3" customFormat="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"/>
      <c r="W1" s="2"/>
      <c r="X1" s="2"/>
      <c r="Y1" s="2"/>
      <c r="Z1" s="2"/>
      <c r="AA1" s="2"/>
      <c r="AB1" s="2"/>
      <c r="AC1" s="2"/>
      <c r="AF1" s="4"/>
    </row>
    <row r="2" spans="1:32" s="3" customFormat="1" ht="15" customHeight="1">
      <c r="A2" s="69" t="s">
        <v>19</v>
      </c>
      <c r="B2" s="175" t="s">
        <v>62</v>
      </c>
      <c r="C2" s="176"/>
      <c r="D2" s="176"/>
      <c r="E2" s="177"/>
      <c r="F2" s="119" t="s">
        <v>5</v>
      </c>
      <c r="G2" s="178"/>
      <c r="H2" s="179"/>
      <c r="I2" s="179"/>
      <c r="J2" s="179"/>
      <c r="K2" s="179"/>
      <c r="L2" s="179"/>
      <c r="M2" s="179"/>
      <c r="N2" s="179"/>
      <c r="O2" s="179"/>
      <c r="P2" s="180"/>
      <c r="Q2" s="120" t="s">
        <v>20</v>
      </c>
      <c r="R2" s="181"/>
      <c r="S2" s="182"/>
      <c r="T2" s="182"/>
      <c r="U2" s="183"/>
      <c r="V2" s="1"/>
      <c r="W2" s="5"/>
      <c r="X2" s="5"/>
      <c r="Y2" s="5"/>
      <c r="Z2" s="5"/>
      <c r="AA2" s="5"/>
      <c r="AB2" s="5"/>
      <c r="AC2" s="5"/>
      <c r="AF2" s="4"/>
    </row>
    <row r="3" spans="1:32" s="3" customFormat="1" ht="12.75">
      <c r="A3" s="171" t="s">
        <v>51</v>
      </c>
      <c r="B3" s="172"/>
      <c r="C3" s="172"/>
      <c r="D3" s="173"/>
      <c r="E3" s="70"/>
      <c r="F3" s="71">
        <f>(Targets_per_event*State_prov_per_target_fee)+Club_share_per_event_entry+Purse_fee_per_event_entry</f>
        <v>9.75</v>
      </c>
      <c r="G3" s="72"/>
      <c r="H3" s="73" t="s">
        <v>47</v>
      </c>
      <c r="I3" s="70"/>
      <c r="J3" s="74">
        <f>PITA_daily_fee+State__prov_daily_fee</f>
        <v>0</v>
      </c>
      <c r="K3" s="70" t="s">
        <v>46</v>
      </c>
      <c r="L3" s="70"/>
      <c r="M3" s="70"/>
      <c r="N3" s="70"/>
      <c r="O3" s="70"/>
      <c r="P3" s="70"/>
      <c r="Q3" s="70"/>
      <c r="R3" s="75"/>
      <c r="S3" s="70"/>
      <c r="T3" s="70"/>
      <c r="U3" s="76"/>
      <c r="V3" s="1"/>
      <c r="W3" s="2"/>
      <c r="X3" s="2"/>
      <c r="Y3" s="2"/>
      <c r="Z3" s="2"/>
      <c r="AA3" s="2"/>
      <c r="AB3" s="2"/>
      <c r="AC3" s="2"/>
      <c r="AF3" s="4"/>
    </row>
    <row r="4" spans="1:32" s="3" customFormat="1" ht="12" customHeight="1">
      <c r="A4" s="77"/>
      <c r="B4" s="78" t="s">
        <v>21</v>
      </c>
      <c r="C4" s="184" t="s">
        <v>23</v>
      </c>
      <c r="D4" s="185"/>
      <c r="E4" s="155" t="s">
        <v>0</v>
      </c>
      <c r="F4" s="156"/>
      <c r="G4" s="156"/>
      <c r="H4" s="157"/>
      <c r="I4" s="155" t="s">
        <v>55</v>
      </c>
      <c r="J4" s="156"/>
      <c r="K4" s="156"/>
      <c r="L4" s="156"/>
      <c r="M4" s="156"/>
      <c r="N4" s="156"/>
      <c r="O4" s="156"/>
      <c r="P4" s="157"/>
      <c r="Q4" s="79" t="s">
        <v>1</v>
      </c>
      <c r="R4" s="130" t="s">
        <v>52</v>
      </c>
      <c r="S4" s="131"/>
      <c r="T4" s="132"/>
      <c r="U4" s="80" t="s">
        <v>53</v>
      </c>
      <c r="V4" s="1"/>
      <c r="W4" s="2" t="s">
        <v>41</v>
      </c>
      <c r="X4" s="2"/>
      <c r="Y4" s="2"/>
      <c r="Z4" s="2"/>
      <c r="AA4" s="2"/>
      <c r="AB4" s="2"/>
      <c r="AC4" s="2"/>
      <c r="AF4" s="4"/>
    </row>
    <row r="5" spans="1:32" s="3" customFormat="1" ht="12" customHeight="1">
      <c r="A5" s="81" t="s">
        <v>4</v>
      </c>
      <c r="B5" s="82" t="s">
        <v>22</v>
      </c>
      <c r="C5" s="82" t="s">
        <v>44</v>
      </c>
      <c r="D5" s="83" t="s">
        <v>50</v>
      </c>
      <c r="E5" s="84" t="s">
        <v>11</v>
      </c>
      <c r="F5" s="85" t="s">
        <v>36</v>
      </c>
      <c r="G5" s="85" t="s">
        <v>37</v>
      </c>
      <c r="H5" s="86" t="s">
        <v>2</v>
      </c>
      <c r="I5" s="87"/>
      <c r="J5" s="88"/>
      <c r="K5" s="88"/>
      <c r="L5" s="89"/>
      <c r="M5" s="87"/>
      <c r="N5" s="88"/>
      <c r="O5" s="88"/>
      <c r="P5" s="89"/>
      <c r="Q5" s="90" t="s">
        <v>24</v>
      </c>
      <c r="R5" s="91">
        <f>Membership_renewal</f>
        <v>25</v>
      </c>
      <c r="S5" s="92">
        <f>New_member</f>
        <v>12.5</v>
      </c>
      <c r="T5" s="92">
        <f>Life_membership</f>
        <v>5</v>
      </c>
      <c r="U5" s="92">
        <f>Yearbook</f>
        <v>15</v>
      </c>
      <c r="V5" s="6"/>
      <c r="W5" s="7" t="s">
        <v>7</v>
      </c>
      <c r="X5" s="7" t="s">
        <v>26</v>
      </c>
      <c r="Y5" s="8" t="s">
        <v>29</v>
      </c>
      <c r="Z5" s="8" t="s">
        <v>32</v>
      </c>
      <c r="AA5" s="8" t="s">
        <v>30</v>
      </c>
      <c r="AB5" s="8" t="s">
        <v>33</v>
      </c>
      <c r="AC5" s="8" t="s">
        <v>31</v>
      </c>
      <c r="AD5" s="8" t="s">
        <v>34</v>
      </c>
      <c r="AE5" s="9" t="s">
        <v>5</v>
      </c>
      <c r="AF5" s="9" t="s">
        <v>25</v>
      </c>
    </row>
    <row r="6" spans="1:32" s="3" customFormat="1" ht="12.75" customHeight="1">
      <c r="A6" s="93">
        <f aca="true" t="shared" si="0" ref="A6:A35">SUM(W6+X6+Y6+AA6+AC6+R6*Membership_renewal+S6*New_member+T6*Life_membership+U6*Yearbook)</f>
        <v>0</v>
      </c>
      <c r="B6" s="10"/>
      <c r="C6" s="11"/>
      <c r="D6" s="12"/>
      <c r="E6" s="38"/>
      <c r="F6" s="65"/>
      <c r="G6" s="13"/>
      <c r="H6" s="68">
        <f>SUM(F6:G6)</f>
        <v>0</v>
      </c>
      <c r="I6" s="95"/>
      <c r="J6" s="96"/>
      <c r="K6" s="97"/>
      <c r="L6" s="68">
        <f>SUM(J6:K6)</f>
        <v>0</v>
      </c>
      <c r="M6" s="95"/>
      <c r="N6" s="96"/>
      <c r="O6" s="41"/>
      <c r="P6" s="54">
        <f>SUM(N6:O6)</f>
        <v>0</v>
      </c>
      <c r="Q6" s="118">
        <f>SUM(P6+L6+H6)</f>
        <v>0</v>
      </c>
      <c r="R6" s="38"/>
      <c r="S6" s="65"/>
      <c r="T6" s="13"/>
      <c r="U6" s="13"/>
      <c r="V6" s="1"/>
      <c r="W6" s="14" t="str">
        <f aca="true" t="shared" si="1" ref="W6:W35">IF(E6&gt;0,+PITA_daily_fee,IF(I6&gt;0,+PITA_daily_fee,IF(M6&gt;0,+PITA_daily_fee,"0")))</f>
        <v>0</v>
      </c>
      <c r="X6" s="14" t="str">
        <f aca="true" t="shared" si="2" ref="X6:X35">IF(E6&gt;0,+State__prov_daily_fee,IF(I6&gt;0,+State__prov_daily_fee,IF(M6&gt;0,+State__prov_daily_fee,"0")))</f>
        <v>0</v>
      </c>
      <c r="Y6" s="14" t="str">
        <f aca="true" t="shared" si="3" ref="Y6:Y35">IF(E6&gt;0,Z6+Club_share_per_event_entry+Purse_fee_per_event_entry,"0")</f>
        <v>0</v>
      </c>
      <c r="Z6" s="14" t="str">
        <f aca="true" t="shared" si="4" ref="Z6:Z35">IF(E6&gt;0,+Targets_per_event*State_prov_per_target_fee,"0")</f>
        <v>0</v>
      </c>
      <c r="AA6" s="14" t="str">
        <f aca="true" t="shared" si="5" ref="AA6:AA35">IF(I6&gt;0,AB6+Club_share_per_event_entry+Purse_fee_per_event_entry,"0")</f>
        <v>0</v>
      </c>
      <c r="AB6" s="14" t="str">
        <f aca="true" t="shared" si="6" ref="AB6:AB35">IF(I6&gt;0,+Targets_per_event*State_prov_per_target_fee,"0")</f>
        <v>0</v>
      </c>
      <c r="AC6" s="14" t="str">
        <f aca="true" t="shared" si="7" ref="AC6:AC35">IF(M6&gt;0,AD6+Club_share_per_event_entry+Purse_fee_per_event_entry,"0")</f>
        <v>0</v>
      </c>
      <c r="AD6" s="14" t="str">
        <f aca="true" t="shared" si="8" ref="AD6:AD35">IF(M6&gt;0,+Targets_per_event*State_prov_per_target_fee,"0")</f>
        <v>0</v>
      </c>
      <c r="AE6" s="7">
        <f aca="true" t="shared" si="9" ref="AE6:AE35">IF(A6&gt;0,Club_name,"")</f>
      </c>
      <c r="AF6" s="9">
        <v>1</v>
      </c>
    </row>
    <row r="7" spans="1:32" s="3" customFormat="1" ht="12.75" customHeight="1">
      <c r="A7" s="93">
        <f t="shared" si="0"/>
        <v>0</v>
      </c>
      <c r="B7" s="15"/>
      <c r="C7" s="16"/>
      <c r="D7" s="17"/>
      <c r="E7" s="39"/>
      <c r="F7" s="66"/>
      <c r="G7" s="18"/>
      <c r="H7" s="68">
        <f aca="true" t="shared" si="10" ref="H7:H35">SUM(F7:G7)</f>
        <v>0</v>
      </c>
      <c r="I7" s="98"/>
      <c r="J7" s="99"/>
      <c r="K7" s="100"/>
      <c r="L7" s="68">
        <f aca="true" t="shared" si="11" ref="L7:L35">SUM(J7:K7)</f>
        <v>0</v>
      </c>
      <c r="M7" s="98"/>
      <c r="N7" s="99"/>
      <c r="O7" s="42"/>
      <c r="P7" s="54">
        <f aca="true" t="shared" si="12" ref="P7:P35">SUM(N7:O7)</f>
        <v>0</v>
      </c>
      <c r="Q7" s="118">
        <f aca="true" t="shared" si="13" ref="Q7:Q35">SUM(P7+L7+H7)</f>
        <v>0</v>
      </c>
      <c r="R7" s="39"/>
      <c r="S7" s="66"/>
      <c r="T7" s="18"/>
      <c r="U7" s="18"/>
      <c r="V7" s="1"/>
      <c r="W7" s="14" t="str">
        <f t="shared" si="1"/>
        <v>0</v>
      </c>
      <c r="X7" s="14" t="str">
        <f t="shared" si="2"/>
        <v>0</v>
      </c>
      <c r="Y7" s="14" t="str">
        <f t="shared" si="3"/>
        <v>0</v>
      </c>
      <c r="Z7" s="14" t="str">
        <f t="shared" si="4"/>
        <v>0</v>
      </c>
      <c r="AA7" s="14" t="str">
        <f t="shared" si="5"/>
        <v>0</v>
      </c>
      <c r="AB7" s="14" t="str">
        <f t="shared" si="6"/>
        <v>0</v>
      </c>
      <c r="AC7" s="14" t="str">
        <f t="shared" si="7"/>
        <v>0</v>
      </c>
      <c r="AD7" s="14" t="str">
        <f t="shared" si="8"/>
        <v>0</v>
      </c>
      <c r="AE7" s="7">
        <f t="shared" si="9"/>
      </c>
      <c r="AF7" s="9">
        <v>2</v>
      </c>
    </row>
    <row r="8" spans="1:32" s="3" customFormat="1" ht="12.75" customHeight="1">
      <c r="A8" s="93">
        <f t="shared" si="0"/>
        <v>0</v>
      </c>
      <c r="B8" s="15"/>
      <c r="C8" s="16"/>
      <c r="D8" s="17"/>
      <c r="E8" s="39"/>
      <c r="F8" s="66"/>
      <c r="G8" s="18"/>
      <c r="H8" s="68">
        <f t="shared" si="10"/>
        <v>0</v>
      </c>
      <c r="I8" s="98"/>
      <c r="J8" s="99"/>
      <c r="K8" s="100"/>
      <c r="L8" s="68">
        <f t="shared" si="11"/>
        <v>0</v>
      </c>
      <c r="M8" s="98"/>
      <c r="N8" s="99"/>
      <c r="O8" s="42"/>
      <c r="P8" s="54">
        <f t="shared" si="12"/>
        <v>0</v>
      </c>
      <c r="Q8" s="118">
        <f t="shared" si="13"/>
        <v>0</v>
      </c>
      <c r="R8" s="39"/>
      <c r="S8" s="66"/>
      <c r="T8" s="18"/>
      <c r="U8" s="18"/>
      <c r="V8" s="1"/>
      <c r="W8" s="14" t="str">
        <f t="shared" si="1"/>
        <v>0</v>
      </c>
      <c r="X8" s="14" t="str">
        <f t="shared" si="2"/>
        <v>0</v>
      </c>
      <c r="Y8" s="14" t="str">
        <f t="shared" si="3"/>
        <v>0</v>
      </c>
      <c r="Z8" s="14" t="str">
        <f t="shared" si="4"/>
        <v>0</v>
      </c>
      <c r="AA8" s="14" t="str">
        <f t="shared" si="5"/>
        <v>0</v>
      </c>
      <c r="AB8" s="14" t="str">
        <f t="shared" si="6"/>
        <v>0</v>
      </c>
      <c r="AC8" s="14" t="str">
        <f t="shared" si="7"/>
        <v>0</v>
      </c>
      <c r="AD8" s="14" t="str">
        <f t="shared" si="8"/>
        <v>0</v>
      </c>
      <c r="AE8" s="7">
        <f t="shared" si="9"/>
      </c>
      <c r="AF8" s="9">
        <v>3</v>
      </c>
    </row>
    <row r="9" spans="1:32" s="3" customFormat="1" ht="12.75" customHeight="1">
      <c r="A9" s="93">
        <f t="shared" si="0"/>
        <v>0</v>
      </c>
      <c r="B9" s="15"/>
      <c r="C9" s="16"/>
      <c r="D9" s="17"/>
      <c r="E9" s="39"/>
      <c r="F9" s="66"/>
      <c r="G9" s="18"/>
      <c r="H9" s="68">
        <f t="shared" si="10"/>
        <v>0</v>
      </c>
      <c r="I9" s="98"/>
      <c r="J9" s="99"/>
      <c r="K9" s="100"/>
      <c r="L9" s="68">
        <f t="shared" si="11"/>
        <v>0</v>
      </c>
      <c r="M9" s="98"/>
      <c r="N9" s="99"/>
      <c r="O9" s="42"/>
      <c r="P9" s="54">
        <f t="shared" si="12"/>
        <v>0</v>
      </c>
      <c r="Q9" s="118">
        <f t="shared" si="13"/>
        <v>0</v>
      </c>
      <c r="R9" s="39"/>
      <c r="S9" s="66"/>
      <c r="T9" s="18"/>
      <c r="U9" s="18"/>
      <c r="V9" s="1"/>
      <c r="W9" s="14" t="str">
        <f t="shared" si="1"/>
        <v>0</v>
      </c>
      <c r="X9" s="14" t="str">
        <f t="shared" si="2"/>
        <v>0</v>
      </c>
      <c r="Y9" s="14" t="str">
        <f t="shared" si="3"/>
        <v>0</v>
      </c>
      <c r="Z9" s="14" t="str">
        <f t="shared" si="4"/>
        <v>0</v>
      </c>
      <c r="AA9" s="14" t="str">
        <f t="shared" si="5"/>
        <v>0</v>
      </c>
      <c r="AB9" s="14" t="str">
        <f t="shared" si="6"/>
        <v>0</v>
      </c>
      <c r="AC9" s="14" t="str">
        <f t="shared" si="7"/>
        <v>0</v>
      </c>
      <c r="AD9" s="14" t="str">
        <f t="shared" si="8"/>
        <v>0</v>
      </c>
      <c r="AE9" s="7">
        <f t="shared" si="9"/>
      </c>
      <c r="AF9" s="9">
        <v>4</v>
      </c>
    </row>
    <row r="10" spans="1:32" s="3" customFormat="1" ht="12.75" customHeight="1">
      <c r="A10" s="93">
        <f t="shared" si="0"/>
        <v>0</v>
      </c>
      <c r="B10" s="15"/>
      <c r="C10" s="16"/>
      <c r="D10" s="17"/>
      <c r="E10" s="39"/>
      <c r="F10" s="66"/>
      <c r="G10" s="18"/>
      <c r="H10" s="68">
        <f t="shared" si="10"/>
        <v>0</v>
      </c>
      <c r="I10" s="98"/>
      <c r="J10" s="99"/>
      <c r="K10" s="100"/>
      <c r="L10" s="68">
        <f t="shared" si="11"/>
        <v>0</v>
      </c>
      <c r="M10" s="98"/>
      <c r="N10" s="99"/>
      <c r="O10" s="42"/>
      <c r="P10" s="54">
        <f t="shared" si="12"/>
        <v>0</v>
      </c>
      <c r="Q10" s="118">
        <f t="shared" si="13"/>
        <v>0</v>
      </c>
      <c r="R10" s="39"/>
      <c r="S10" s="66"/>
      <c r="T10" s="18"/>
      <c r="U10" s="18"/>
      <c r="V10" s="1"/>
      <c r="W10" s="14" t="str">
        <f t="shared" si="1"/>
        <v>0</v>
      </c>
      <c r="X10" s="14" t="str">
        <f t="shared" si="2"/>
        <v>0</v>
      </c>
      <c r="Y10" s="14" t="str">
        <f t="shared" si="3"/>
        <v>0</v>
      </c>
      <c r="Z10" s="14" t="str">
        <f t="shared" si="4"/>
        <v>0</v>
      </c>
      <c r="AA10" s="14" t="str">
        <f t="shared" si="5"/>
        <v>0</v>
      </c>
      <c r="AB10" s="14" t="str">
        <f t="shared" si="6"/>
        <v>0</v>
      </c>
      <c r="AC10" s="14" t="str">
        <f t="shared" si="7"/>
        <v>0</v>
      </c>
      <c r="AD10" s="14" t="str">
        <f t="shared" si="8"/>
        <v>0</v>
      </c>
      <c r="AE10" s="7">
        <f t="shared" si="9"/>
      </c>
      <c r="AF10" s="9">
        <v>5</v>
      </c>
    </row>
    <row r="11" spans="1:32" s="3" customFormat="1" ht="12.75" customHeight="1">
      <c r="A11" s="93">
        <f t="shared" si="0"/>
        <v>0</v>
      </c>
      <c r="B11" s="15"/>
      <c r="C11" s="16"/>
      <c r="D11" s="17"/>
      <c r="E11" s="39"/>
      <c r="F11" s="66"/>
      <c r="G11" s="18"/>
      <c r="H11" s="68">
        <f t="shared" si="10"/>
        <v>0</v>
      </c>
      <c r="I11" s="98"/>
      <c r="J11" s="99"/>
      <c r="K11" s="100"/>
      <c r="L11" s="68">
        <f t="shared" si="11"/>
        <v>0</v>
      </c>
      <c r="M11" s="98"/>
      <c r="N11" s="99"/>
      <c r="O11" s="42"/>
      <c r="P11" s="54">
        <f t="shared" si="12"/>
        <v>0</v>
      </c>
      <c r="Q11" s="118">
        <f t="shared" si="13"/>
        <v>0</v>
      </c>
      <c r="R11" s="39"/>
      <c r="S11" s="66"/>
      <c r="T11" s="18"/>
      <c r="U11" s="18"/>
      <c r="V11" s="1"/>
      <c r="W11" s="14" t="str">
        <f t="shared" si="1"/>
        <v>0</v>
      </c>
      <c r="X11" s="14" t="str">
        <f t="shared" si="2"/>
        <v>0</v>
      </c>
      <c r="Y11" s="14" t="str">
        <f t="shared" si="3"/>
        <v>0</v>
      </c>
      <c r="Z11" s="14" t="str">
        <f t="shared" si="4"/>
        <v>0</v>
      </c>
      <c r="AA11" s="14" t="str">
        <f t="shared" si="5"/>
        <v>0</v>
      </c>
      <c r="AB11" s="14" t="str">
        <f t="shared" si="6"/>
        <v>0</v>
      </c>
      <c r="AC11" s="14" t="str">
        <f t="shared" si="7"/>
        <v>0</v>
      </c>
      <c r="AD11" s="14" t="str">
        <f t="shared" si="8"/>
        <v>0</v>
      </c>
      <c r="AE11" s="7">
        <f t="shared" si="9"/>
      </c>
      <c r="AF11" s="9">
        <v>6</v>
      </c>
    </row>
    <row r="12" spans="1:32" s="3" customFormat="1" ht="12.75" customHeight="1">
      <c r="A12" s="93">
        <f t="shared" si="0"/>
        <v>0</v>
      </c>
      <c r="B12" s="15"/>
      <c r="C12" s="16"/>
      <c r="D12" s="17"/>
      <c r="E12" s="39"/>
      <c r="F12" s="66"/>
      <c r="G12" s="18"/>
      <c r="H12" s="68">
        <f t="shared" si="10"/>
        <v>0</v>
      </c>
      <c r="I12" s="98"/>
      <c r="J12" s="99"/>
      <c r="K12" s="100"/>
      <c r="L12" s="68">
        <f t="shared" si="11"/>
        <v>0</v>
      </c>
      <c r="M12" s="98"/>
      <c r="N12" s="99"/>
      <c r="O12" s="42"/>
      <c r="P12" s="54">
        <f t="shared" si="12"/>
        <v>0</v>
      </c>
      <c r="Q12" s="118">
        <f t="shared" si="13"/>
        <v>0</v>
      </c>
      <c r="R12" s="39"/>
      <c r="S12" s="66"/>
      <c r="T12" s="18"/>
      <c r="U12" s="18"/>
      <c r="V12" s="1"/>
      <c r="W12" s="14" t="str">
        <f t="shared" si="1"/>
        <v>0</v>
      </c>
      <c r="X12" s="14" t="str">
        <f t="shared" si="2"/>
        <v>0</v>
      </c>
      <c r="Y12" s="14" t="str">
        <f t="shared" si="3"/>
        <v>0</v>
      </c>
      <c r="Z12" s="14" t="str">
        <f t="shared" si="4"/>
        <v>0</v>
      </c>
      <c r="AA12" s="14" t="str">
        <f t="shared" si="5"/>
        <v>0</v>
      </c>
      <c r="AB12" s="14" t="str">
        <f t="shared" si="6"/>
        <v>0</v>
      </c>
      <c r="AC12" s="14" t="str">
        <f t="shared" si="7"/>
        <v>0</v>
      </c>
      <c r="AD12" s="14" t="str">
        <f t="shared" si="8"/>
        <v>0</v>
      </c>
      <c r="AE12" s="7">
        <f t="shared" si="9"/>
      </c>
      <c r="AF12" s="9">
        <v>7</v>
      </c>
    </row>
    <row r="13" spans="1:32" s="3" customFormat="1" ht="12.75" customHeight="1">
      <c r="A13" s="93">
        <f t="shared" si="0"/>
        <v>0</v>
      </c>
      <c r="B13" s="15"/>
      <c r="C13" s="16"/>
      <c r="D13" s="17"/>
      <c r="E13" s="39"/>
      <c r="F13" s="66"/>
      <c r="G13" s="18"/>
      <c r="H13" s="68">
        <f t="shared" si="10"/>
        <v>0</v>
      </c>
      <c r="I13" s="98"/>
      <c r="J13" s="99"/>
      <c r="K13" s="100"/>
      <c r="L13" s="68">
        <f t="shared" si="11"/>
        <v>0</v>
      </c>
      <c r="M13" s="98"/>
      <c r="N13" s="99"/>
      <c r="O13" s="42"/>
      <c r="P13" s="54">
        <f t="shared" si="12"/>
        <v>0</v>
      </c>
      <c r="Q13" s="118">
        <f t="shared" si="13"/>
        <v>0</v>
      </c>
      <c r="R13" s="39"/>
      <c r="S13" s="66"/>
      <c r="T13" s="18"/>
      <c r="U13" s="18"/>
      <c r="V13" s="1"/>
      <c r="W13" s="14" t="str">
        <f t="shared" si="1"/>
        <v>0</v>
      </c>
      <c r="X13" s="14" t="str">
        <f t="shared" si="2"/>
        <v>0</v>
      </c>
      <c r="Y13" s="14" t="str">
        <f t="shared" si="3"/>
        <v>0</v>
      </c>
      <c r="Z13" s="14" t="str">
        <f t="shared" si="4"/>
        <v>0</v>
      </c>
      <c r="AA13" s="14" t="str">
        <f t="shared" si="5"/>
        <v>0</v>
      </c>
      <c r="AB13" s="14" t="str">
        <f t="shared" si="6"/>
        <v>0</v>
      </c>
      <c r="AC13" s="14" t="str">
        <f t="shared" si="7"/>
        <v>0</v>
      </c>
      <c r="AD13" s="14" t="str">
        <f t="shared" si="8"/>
        <v>0</v>
      </c>
      <c r="AE13" s="7">
        <f t="shared" si="9"/>
      </c>
      <c r="AF13" s="9">
        <v>8</v>
      </c>
    </row>
    <row r="14" spans="1:32" s="3" customFormat="1" ht="12.75" customHeight="1">
      <c r="A14" s="93">
        <f t="shared" si="0"/>
        <v>0</v>
      </c>
      <c r="B14" s="15"/>
      <c r="C14" s="16"/>
      <c r="D14" s="17"/>
      <c r="E14" s="39"/>
      <c r="F14" s="66"/>
      <c r="G14" s="18"/>
      <c r="H14" s="68">
        <f t="shared" si="10"/>
        <v>0</v>
      </c>
      <c r="I14" s="98"/>
      <c r="J14" s="99"/>
      <c r="K14" s="100"/>
      <c r="L14" s="68">
        <f t="shared" si="11"/>
        <v>0</v>
      </c>
      <c r="M14" s="98"/>
      <c r="N14" s="99"/>
      <c r="O14" s="42"/>
      <c r="P14" s="54">
        <f t="shared" si="12"/>
        <v>0</v>
      </c>
      <c r="Q14" s="118">
        <f t="shared" si="13"/>
        <v>0</v>
      </c>
      <c r="R14" s="39"/>
      <c r="S14" s="66"/>
      <c r="T14" s="18"/>
      <c r="U14" s="18"/>
      <c r="V14" s="1"/>
      <c r="W14" s="14" t="str">
        <f t="shared" si="1"/>
        <v>0</v>
      </c>
      <c r="X14" s="14" t="str">
        <f t="shared" si="2"/>
        <v>0</v>
      </c>
      <c r="Y14" s="14" t="str">
        <f t="shared" si="3"/>
        <v>0</v>
      </c>
      <c r="Z14" s="14" t="str">
        <f t="shared" si="4"/>
        <v>0</v>
      </c>
      <c r="AA14" s="14" t="str">
        <f t="shared" si="5"/>
        <v>0</v>
      </c>
      <c r="AB14" s="14" t="str">
        <f t="shared" si="6"/>
        <v>0</v>
      </c>
      <c r="AC14" s="14" t="str">
        <f t="shared" si="7"/>
        <v>0</v>
      </c>
      <c r="AD14" s="14" t="str">
        <f t="shared" si="8"/>
        <v>0</v>
      </c>
      <c r="AE14" s="7">
        <f t="shared" si="9"/>
      </c>
      <c r="AF14" s="9">
        <v>9</v>
      </c>
    </row>
    <row r="15" spans="1:32" s="3" customFormat="1" ht="12.75" customHeight="1">
      <c r="A15" s="93">
        <f t="shared" si="0"/>
        <v>0</v>
      </c>
      <c r="B15" s="15"/>
      <c r="C15" s="16"/>
      <c r="D15" s="17"/>
      <c r="E15" s="39"/>
      <c r="F15" s="66"/>
      <c r="G15" s="18"/>
      <c r="H15" s="68">
        <f t="shared" si="10"/>
        <v>0</v>
      </c>
      <c r="I15" s="98"/>
      <c r="J15" s="99"/>
      <c r="K15" s="100"/>
      <c r="L15" s="68">
        <f t="shared" si="11"/>
        <v>0</v>
      </c>
      <c r="M15" s="98"/>
      <c r="N15" s="99"/>
      <c r="O15" s="42"/>
      <c r="P15" s="54">
        <f t="shared" si="12"/>
        <v>0</v>
      </c>
      <c r="Q15" s="118">
        <f t="shared" si="13"/>
        <v>0</v>
      </c>
      <c r="R15" s="39"/>
      <c r="S15" s="66"/>
      <c r="T15" s="18"/>
      <c r="U15" s="18"/>
      <c r="V15" s="1"/>
      <c r="W15" s="14" t="str">
        <f t="shared" si="1"/>
        <v>0</v>
      </c>
      <c r="X15" s="14" t="str">
        <f t="shared" si="2"/>
        <v>0</v>
      </c>
      <c r="Y15" s="14" t="str">
        <f t="shared" si="3"/>
        <v>0</v>
      </c>
      <c r="Z15" s="14" t="str">
        <f t="shared" si="4"/>
        <v>0</v>
      </c>
      <c r="AA15" s="14" t="str">
        <f t="shared" si="5"/>
        <v>0</v>
      </c>
      <c r="AB15" s="14" t="str">
        <f t="shared" si="6"/>
        <v>0</v>
      </c>
      <c r="AC15" s="14" t="str">
        <f t="shared" si="7"/>
        <v>0</v>
      </c>
      <c r="AD15" s="14" t="str">
        <f t="shared" si="8"/>
        <v>0</v>
      </c>
      <c r="AE15" s="7">
        <f t="shared" si="9"/>
      </c>
      <c r="AF15" s="9">
        <v>10</v>
      </c>
    </row>
    <row r="16" spans="1:32" s="3" customFormat="1" ht="12.75" customHeight="1">
      <c r="A16" s="93">
        <f t="shared" si="0"/>
        <v>0</v>
      </c>
      <c r="B16" s="15"/>
      <c r="C16" s="16"/>
      <c r="D16" s="17"/>
      <c r="E16" s="39"/>
      <c r="F16" s="66"/>
      <c r="G16" s="18"/>
      <c r="H16" s="68">
        <f t="shared" si="10"/>
        <v>0</v>
      </c>
      <c r="I16" s="98"/>
      <c r="J16" s="99"/>
      <c r="K16" s="100"/>
      <c r="L16" s="68">
        <f t="shared" si="11"/>
        <v>0</v>
      </c>
      <c r="M16" s="98"/>
      <c r="N16" s="99"/>
      <c r="O16" s="42"/>
      <c r="P16" s="54">
        <f t="shared" si="12"/>
        <v>0</v>
      </c>
      <c r="Q16" s="118">
        <f t="shared" si="13"/>
        <v>0</v>
      </c>
      <c r="R16" s="39"/>
      <c r="S16" s="66"/>
      <c r="T16" s="18"/>
      <c r="U16" s="18"/>
      <c r="V16" s="1"/>
      <c r="W16" s="14" t="str">
        <f t="shared" si="1"/>
        <v>0</v>
      </c>
      <c r="X16" s="14" t="str">
        <f t="shared" si="2"/>
        <v>0</v>
      </c>
      <c r="Y16" s="14" t="str">
        <f t="shared" si="3"/>
        <v>0</v>
      </c>
      <c r="Z16" s="14" t="str">
        <f t="shared" si="4"/>
        <v>0</v>
      </c>
      <c r="AA16" s="14" t="str">
        <f t="shared" si="5"/>
        <v>0</v>
      </c>
      <c r="AB16" s="14" t="str">
        <f t="shared" si="6"/>
        <v>0</v>
      </c>
      <c r="AC16" s="14" t="str">
        <f t="shared" si="7"/>
        <v>0</v>
      </c>
      <c r="AD16" s="14" t="str">
        <f t="shared" si="8"/>
        <v>0</v>
      </c>
      <c r="AE16" s="7">
        <f t="shared" si="9"/>
      </c>
      <c r="AF16" s="9">
        <v>11</v>
      </c>
    </row>
    <row r="17" spans="1:32" s="3" customFormat="1" ht="12.75" customHeight="1">
      <c r="A17" s="93">
        <f t="shared" si="0"/>
        <v>0</v>
      </c>
      <c r="B17" s="15"/>
      <c r="C17" s="16"/>
      <c r="D17" s="17"/>
      <c r="E17" s="39"/>
      <c r="F17" s="66"/>
      <c r="G17" s="18"/>
      <c r="H17" s="68">
        <f t="shared" si="10"/>
        <v>0</v>
      </c>
      <c r="I17" s="98"/>
      <c r="J17" s="99"/>
      <c r="K17" s="100"/>
      <c r="L17" s="68">
        <f t="shared" si="11"/>
        <v>0</v>
      </c>
      <c r="M17" s="98"/>
      <c r="N17" s="99"/>
      <c r="O17" s="42"/>
      <c r="P17" s="54">
        <f t="shared" si="12"/>
        <v>0</v>
      </c>
      <c r="Q17" s="118">
        <f t="shared" si="13"/>
        <v>0</v>
      </c>
      <c r="R17" s="39"/>
      <c r="S17" s="66"/>
      <c r="T17" s="18"/>
      <c r="U17" s="18"/>
      <c r="V17" s="1"/>
      <c r="W17" s="14" t="str">
        <f t="shared" si="1"/>
        <v>0</v>
      </c>
      <c r="X17" s="14" t="str">
        <f t="shared" si="2"/>
        <v>0</v>
      </c>
      <c r="Y17" s="14" t="str">
        <f t="shared" si="3"/>
        <v>0</v>
      </c>
      <c r="Z17" s="14" t="str">
        <f t="shared" si="4"/>
        <v>0</v>
      </c>
      <c r="AA17" s="14" t="str">
        <f t="shared" si="5"/>
        <v>0</v>
      </c>
      <c r="AB17" s="14" t="str">
        <f t="shared" si="6"/>
        <v>0</v>
      </c>
      <c r="AC17" s="14" t="str">
        <f t="shared" si="7"/>
        <v>0</v>
      </c>
      <c r="AD17" s="14" t="str">
        <f t="shared" si="8"/>
        <v>0</v>
      </c>
      <c r="AE17" s="7">
        <f t="shared" si="9"/>
      </c>
      <c r="AF17" s="9">
        <v>12</v>
      </c>
    </row>
    <row r="18" spans="1:32" s="3" customFormat="1" ht="12.75" customHeight="1">
      <c r="A18" s="93">
        <f t="shared" si="0"/>
        <v>0</v>
      </c>
      <c r="B18" s="15"/>
      <c r="C18" s="16"/>
      <c r="D18" s="17"/>
      <c r="E18" s="39"/>
      <c r="F18" s="66"/>
      <c r="G18" s="18"/>
      <c r="H18" s="68">
        <f t="shared" si="10"/>
        <v>0</v>
      </c>
      <c r="I18" s="98"/>
      <c r="J18" s="99"/>
      <c r="K18" s="100"/>
      <c r="L18" s="68">
        <f t="shared" si="11"/>
        <v>0</v>
      </c>
      <c r="M18" s="98"/>
      <c r="N18" s="99"/>
      <c r="O18" s="42"/>
      <c r="P18" s="54">
        <f t="shared" si="12"/>
        <v>0</v>
      </c>
      <c r="Q18" s="118">
        <f t="shared" si="13"/>
        <v>0</v>
      </c>
      <c r="R18" s="39"/>
      <c r="S18" s="66"/>
      <c r="T18" s="18"/>
      <c r="U18" s="18"/>
      <c r="V18" s="1"/>
      <c r="W18" s="14" t="str">
        <f t="shared" si="1"/>
        <v>0</v>
      </c>
      <c r="X18" s="14" t="str">
        <f t="shared" si="2"/>
        <v>0</v>
      </c>
      <c r="Y18" s="14" t="str">
        <f t="shared" si="3"/>
        <v>0</v>
      </c>
      <c r="Z18" s="14" t="str">
        <f t="shared" si="4"/>
        <v>0</v>
      </c>
      <c r="AA18" s="14" t="str">
        <f t="shared" si="5"/>
        <v>0</v>
      </c>
      <c r="AB18" s="14" t="str">
        <f t="shared" si="6"/>
        <v>0</v>
      </c>
      <c r="AC18" s="14" t="str">
        <f t="shared" si="7"/>
        <v>0</v>
      </c>
      <c r="AD18" s="14" t="str">
        <f t="shared" si="8"/>
        <v>0</v>
      </c>
      <c r="AE18" s="7">
        <f t="shared" si="9"/>
      </c>
      <c r="AF18" s="9">
        <v>13</v>
      </c>
    </row>
    <row r="19" spans="1:32" s="3" customFormat="1" ht="12.75" customHeight="1">
      <c r="A19" s="93">
        <f t="shared" si="0"/>
        <v>0</v>
      </c>
      <c r="B19" s="15"/>
      <c r="C19" s="16"/>
      <c r="D19" s="17"/>
      <c r="E19" s="39"/>
      <c r="F19" s="66"/>
      <c r="G19" s="18"/>
      <c r="H19" s="68">
        <f t="shared" si="10"/>
        <v>0</v>
      </c>
      <c r="I19" s="98"/>
      <c r="J19" s="99"/>
      <c r="K19" s="100"/>
      <c r="L19" s="68">
        <f t="shared" si="11"/>
        <v>0</v>
      </c>
      <c r="M19" s="98"/>
      <c r="N19" s="99"/>
      <c r="O19" s="42"/>
      <c r="P19" s="54">
        <f t="shared" si="12"/>
        <v>0</v>
      </c>
      <c r="Q19" s="118">
        <f t="shared" si="13"/>
        <v>0</v>
      </c>
      <c r="R19" s="39"/>
      <c r="S19" s="66"/>
      <c r="T19" s="18"/>
      <c r="U19" s="18"/>
      <c r="V19" s="1"/>
      <c r="W19" s="14" t="str">
        <f t="shared" si="1"/>
        <v>0</v>
      </c>
      <c r="X19" s="14" t="str">
        <f t="shared" si="2"/>
        <v>0</v>
      </c>
      <c r="Y19" s="14" t="str">
        <f t="shared" si="3"/>
        <v>0</v>
      </c>
      <c r="Z19" s="14" t="str">
        <f t="shared" si="4"/>
        <v>0</v>
      </c>
      <c r="AA19" s="14" t="str">
        <f t="shared" si="5"/>
        <v>0</v>
      </c>
      <c r="AB19" s="14" t="str">
        <f t="shared" si="6"/>
        <v>0</v>
      </c>
      <c r="AC19" s="14" t="str">
        <f t="shared" si="7"/>
        <v>0</v>
      </c>
      <c r="AD19" s="14" t="str">
        <f t="shared" si="8"/>
        <v>0</v>
      </c>
      <c r="AE19" s="7">
        <f t="shared" si="9"/>
      </c>
      <c r="AF19" s="9">
        <v>14</v>
      </c>
    </row>
    <row r="20" spans="1:32" s="3" customFormat="1" ht="12.75" customHeight="1">
      <c r="A20" s="93">
        <f t="shared" si="0"/>
        <v>0</v>
      </c>
      <c r="B20" s="15"/>
      <c r="C20" s="16"/>
      <c r="D20" s="17"/>
      <c r="E20" s="39"/>
      <c r="F20" s="66"/>
      <c r="G20" s="18"/>
      <c r="H20" s="68">
        <f t="shared" si="10"/>
        <v>0</v>
      </c>
      <c r="I20" s="98"/>
      <c r="J20" s="99"/>
      <c r="K20" s="100"/>
      <c r="L20" s="68">
        <f t="shared" si="11"/>
        <v>0</v>
      </c>
      <c r="M20" s="98"/>
      <c r="N20" s="99"/>
      <c r="O20" s="42"/>
      <c r="P20" s="54">
        <f t="shared" si="12"/>
        <v>0</v>
      </c>
      <c r="Q20" s="118">
        <f t="shared" si="13"/>
        <v>0</v>
      </c>
      <c r="R20" s="39"/>
      <c r="S20" s="66"/>
      <c r="T20" s="18"/>
      <c r="U20" s="18"/>
      <c r="V20" s="1"/>
      <c r="W20" s="14" t="str">
        <f t="shared" si="1"/>
        <v>0</v>
      </c>
      <c r="X20" s="14" t="str">
        <f t="shared" si="2"/>
        <v>0</v>
      </c>
      <c r="Y20" s="14" t="str">
        <f t="shared" si="3"/>
        <v>0</v>
      </c>
      <c r="Z20" s="14" t="str">
        <f t="shared" si="4"/>
        <v>0</v>
      </c>
      <c r="AA20" s="14" t="str">
        <f t="shared" si="5"/>
        <v>0</v>
      </c>
      <c r="AB20" s="14" t="str">
        <f t="shared" si="6"/>
        <v>0</v>
      </c>
      <c r="AC20" s="14" t="str">
        <f t="shared" si="7"/>
        <v>0</v>
      </c>
      <c r="AD20" s="14" t="str">
        <f t="shared" si="8"/>
        <v>0</v>
      </c>
      <c r="AE20" s="7">
        <f t="shared" si="9"/>
      </c>
      <c r="AF20" s="9">
        <v>15</v>
      </c>
    </row>
    <row r="21" spans="1:32" s="3" customFormat="1" ht="12.75" customHeight="1">
      <c r="A21" s="93">
        <f t="shared" si="0"/>
        <v>0</v>
      </c>
      <c r="B21" s="15"/>
      <c r="C21" s="16"/>
      <c r="D21" s="17"/>
      <c r="E21" s="39"/>
      <c r="F21" s="66"/>
      <c r="G21" s="18"/>
      <c r="H21" s="68">
        <f t="shared" si="10"/>
        <v>0</v>
      </c>
      <c r="I21" s="98"/>
      <c r="J21" s="99"/>
      <c r="K21" s="100"/>
      <c r="L21" s="68">
        <f t="shared" si="11"/>
        <v>0</v>
      </c>
      <c r="M21" s="98"/>
      <c r="N21" s="99"/>
      <c r="O21" s="42"/>
      <c r="P21" s="54">
        <f t="shared" si="12"/>
        <v>0</v>
      </c>
      <c r="Q21" s="118">
        <f t="shared" si="13"/>
        <v>0</v>
      </c>
      <c r="R21" s="39"/>
      <c r="S21" s="66"/>
      <c r="T21" s="18"/>
      <c r="U21" s="18"/>
      <c r="V21" s="1"/>
      <c r="W21" s="14" t="str">
        <f t="shared" si="1"/>
        <v>0</v>
      </c>
      <c r="X21" s="14" t="str">
        <f t="shared" si="2"/>
        <v>0</v>
      </c>
      <c r="Y21" s="14" t="str">
        <f t="shared" si="3"/>
        <v>0</v>
      </c>
      <c r="Z21" s="14" t="str">
        <f t="shared" si="4"/>
        <v>0</v>
      </c>
      <c r="AA21" s="14" t="str">
        <f t="shared" si="5"/>
        <v>0</v>
      </c>
      <c r="AB21" s="14" t="str">
        <f t="shared" si="6"/>
        <v>0</v>
      </c>
      <c r="AC21" s="14" t="str">
        <f t="shared" si="7"/>
        <v>0</v>
      </c>
      <c r="AD21" s="14" t="str">
        <f t="shared" si="8"/>
        <v>0</v>
      </c>
      <c r="AE21" s="7">
        <f t="shared" si="9"/>
      </c>
      <c r="AF21" s="9">
        <v>16</v>
      </c>
    </row>
    <row r="22" spans="1:32" s="3" customFormat="1" ht="12.75" customHeight="1">
      <c r="A22" s="93">
        <f t="shared" si="0"/>
        <v>0</v>
      </c>
      <c r="B22" s="15"/>
      <c r="C22" s="16"/>
      <c r="D22" s="17"/>
      <c r="E22" s="39"/>
      <c r="F22" s="66"/>
      <c r="G22" s="18"/>
      <c r="H22" s="68">
        <f t="shared" si="10"/>
        <v>0</v>
      </c>
      <c r="I22" s="98"/>
      <c r="J22" s="99"/>
      <c r="K22" s="100"/>
      <c r="L22" s="68">
        <f t="shared" si="11"/>
        <v>0</v>
      </c>
      <c r="M22" s="98"/>
      <c r="N22" s="99"/>
      <c r="O22" s="42"/>
      <c r="P22" s="54">
        <f t="shared" si="12"/>
        <v>0</v>
      </c>
      <c r="Q22" s="118">
        <f t="shared" si="13"/>
        <v>0</v>
      </c>
      <c r="R22" s="39"/>
      <c r="S22" s="66"/>
      <c r="T22" s="18"/>
      <c r="U22" s="18"/>
      <c r="V22" s="1"/>
      <c r="W22" s="14" t="str">
        <f t="shared" si="1"/>
        <v>0</v>
      </c>
      <c r="X22" s="14" t="str">
        <f t="shared" si="2"/>
        <v>0</v>
      </c>
      <c r="Y22" s="14" t="str">
        <f t="shared" si="3"/>
        <v>0</v>
      </c>
      <c r="Z22" s="14" t="str">
        <f t="shared" si="4"/>
        <v>0</v>
      </c>
      <c r="AA22" s="14" t="str">
        <f t="shared" si="5"/>
        <v>0</v>
      </c>
      <c r="AB22" s="14" t="str">
        <f t="shared" si="6"/>
        <v>0</v>
      </c>
      <c r="AC22" s="14" t="str">
        <f t="shared" si="7"/>
        <v>0</v>
      </c>
      <c r="AD22" s="14" t="str">
        <f t="shared" si="8"/>
        <v>0</v>
      </c>
      <c r="AE22" s="7">
        <f t="shared" si="9"/>
      </c>
      <c r="AF22" s="9">
        <v>17</v>
      </c>
    </row>
    <row r="23" spans="1:32" s="3" customFormat="1" ht="12.75" customHeight="1">
      <c r="A23" s="93">
        <f t="shared" si="0"/>
        <v>0</v>
      </c>
      <c r="B23" s="15"/>
      <c r="C23" s="16"/>
      <c r="D23" s="17"/>
      <c r="E23" s="39"/>
      <c r="F23" s="66"/>
      <c r="G23" s="18"/>
      <c r="H23" s="68">
        <f t="shared" si="10"/>
        <v>0</v>
      </c>
      <c r="I23" s="98"/>
      <c r="J23" s="99"/>
      <c r="K23" s="100"/>
      <c r="L23" s="68">
        <f t="shared" si="11"/>
        <v>0</v>
      </c>
      <c r="M23" s="98"/>
      <c r="N23" s="99"/>
      <c r="O23" s="42"/>
      <c r="P23" s="54">
        <f t="shared" si="12"/>
        <v>0</v>
      </c>
      <c r="Q23" s="118">
        <f t="shared" si="13"/>
        <v>0</v>
      </c>
      <c r="R23" s="39"/>
      <c r="S23" s="66"/>
      <c r="T23" s="18"/>
      <c r="U23" s="18"/>
      <c r="V23" s="1"/>
      <c r="W23" s="14" t="str">
        <f t="shared" si="1"/>
        <v>0</v>
      </c>
      <c r="X23" s="14" t="str">
        <f t="shared" si="2"/>
        <v>0</v>
      </c>
      <c r="Y23" s="14" t="str">
        <f t="shared" si="3"/>
        <v>0</v>
      </c>
      <c r="Z23" s="14" t="str">
        <f t="shared" si="4"/>
        <v>0</v>
      </c>
      <c r="AA23" s="14" t="str">
        <f t="shared" si="5"/>
        <v>0</v>
      </c>
      <c r="AB23" s="14" t="str">
        <f t="shared" si="6"/>
        <v>0</v>
      </c>
      <c r="AC23" s="14" t="str">
        <f t="shared" si="7"/>
        <v>0</v>
      </c>
      <c r="AD23" s="14" t="str">
        <f t="shared" si="8"/>
        <v>0</v>
      </c>
      <c r="AE23" s="7">
        <f t="shared" si="9"/>
      </c>
      <c r="AF23" s="9">
        <v>18</v>
      </c>
    </row>
    <row r="24" spans="1:32" s="3" customFormat="1" ht="12.75" customHeight="1">
      <c r="A24" s="93">
        <f t="shared" si="0"/>
        <v>0</v>
      </c>
      <c r="B24" s="15"/>
      <c r="C24" s="16"/>
      <c r="D24" s="17"/>
      <c r="E24" s="39"/>
      <c r="F24" s="66"/>
      <c r="G24" s="18"/>
      <c r="H24" s="68">
        <f t="shared" si="10"/>
        <v>0</v>
      </c>
      <c r="I24" s="98"/>
      <c r="J24" s="99"/>
      <c r="K24" s="100"/>
      <c r="L24" s="68">
        <f t="shared" si="11"/>
        <v>0</v>
      </c>
      <c r="M24" s="98"/>
      <c r="N24" s="99"/>
      <c r="O24" s="42"/>
      <c r="P24" s="54">
        <f t="shared" si="12"/>
        <v>0</v>
      </c>
      <c r="Q24" s="118">
        <f t="shared" si="13"/>
        <v>0</v>
      </c>
      <c r="R24" s="39"/>
      <c r="S24" s="66"/>
      <c r="T24" s="18"/>
      <c r="U24" s="18"/>
      <c r="V24" s="1"/>
      <c r="W24" s="14" t="str">
        <f t="shared" si="1"/>
        <v>0</v>
      </c>
      <c r="X24" s="14" t="str">
        <f t="shared" si="2"/>
        <v>0</v>
      </c>
      <c r="Y24" s="14" t="str">
        <f t="shared" si="3"/>
        <v>0</v>
      </c>
      <c r="Z24" s="14" t="str">
        <f t="shared" si="4"/>
        <v>0</v>
      </c>
      <c r="AA24" s="14" t="str">
        <f t="shared" si="5"/>
        <v>0</v>
      </c>
      <c r="AB24" s="14" t="str">
        <f t="shared" si="6"/>
        <v>0</v>
      </c>
      <c r="AC24" s="14" t="str">
        <f t="shared" si="7"/>
        <v>0</v>
      </c>
      <c r="AD24" s="14" t="str">
        <f t="shared" si="8"/>
        <v>0</v>
      </c>
      <c r="AE24" s="7">
        <f t="shared" si="9"/>
      </c>
      <c r="AF24" s="9">
        <v>19</v>
      </c>
    </row>
    <row r="25" spans="1:32" s="3" customFormat="1" ht="12.75" customHeight="1">
      <c r="A25" s="93">
        <f t="shared" si="0"/>
        <v>0</v>
      </c>
      <c r="B25" s="15"/>
      <c r="C25" s="16"/>
      <c r="D25" s="17"/>
      <c r="E25" s="39"/>
      <c r="F25" s="66"/>
      <c r="G25" s="18"/>
      <c r="H25" s="68">
        <f t="shared" si="10"/>
        <v>0</v>
      </c>
      <c r="I25" s="98"/>
      <c r="J25" s="99"/>
      <c r="K25" s="100"/>
      <c r="L25" s="68">
        <f t="shared" si="11"/>
        <v>0</v>
      </c>
      <c r="M25" s="98"/>
      <c r="N25" s="99"/>
      <c r="O25" s="42"/>
      <c r="P25" s="54">
        <f t="shared" si="12"/>
        <v>0</v>
      </c>
      <c r="Q25" s="118">
        <f t="shared" si="13"/>
        <v>0</v>
      </c>
      <c r="R25" s="39"/>
      <c r="S25" s="66"/>
      <c r="T25" s="18"/>
      <c r="U25" s="18"/>
      <c r="V25" s="1"/>
      <c r="W25" s="14" t="str">
        <f t="shared" si="1"/>
        <v>0</v>
      </c>
      <c r="X25" s="14" t="str">
        <f t="shared" si="2"/>
        <v>0</v>
      </c>
      <c r="Y25" s="14" t="str">
        <f t="shared" si="3"/>
        <v>0</v>
      </c>
      <c r="Z25" s="14" t="str">
        <f t="shared" si="4"/>
        <v>0</v>
      </c>
      <c r="AA25" s="14" t="str">
        <f t="shared" si="5"/>
        <v>0</v>
      </c>
      <c r="AB25" s="14" t="str">
        <f t="shared" si="6"/>
        <v>0</v>
      </c>
      <c r="AC25" s="14" t="str">
        <f t="shared" si="7"/>
        <v>0</v>
      </c>
      <c r="AD25" s="14" t="str">
        <f t="shared" si="8"/>
        <v>0</v>
      </c>
      <c r="AE25" s="7">
        <f t="shared" si="9"/>
      </c>
      <c r="AF25" s="9">
        <v>20</v>
      </c>
    </row>
    <row r="26" spans="1:32" s="3" customFormat="1" ht="12.75" customHeight="1">
      <c r="A26" s="93">
        <f t="shared" si="0"/>
        <v>0</v>
      </c>
      <c r="B26" s="15"/>
      <c r="C26" s="16"/>
      <c r="D26" s="17"/>
      <c r="E26" s="39"/>
      <c r="F26" s="66"/>
      <c r="G26" s="18"/>
      <c r="H26" s="68">
        <f t="shared" si="10"/>
        <v>0</v>
      </c>
      <c r="I26" s="98"/>
      <c r="J26" s="99"/>
      <c r="K26" s="100"/>
      <c r="L26" s="68">
        <f t="shared" si="11"/>
        <v>0</v>
      </c>
      <c r="M26" s="98"/>
      <c r="N26" s="99"/>
      <c r="O26" s="42"/>
      <c r="P26" s="54">
        <f t="shared" si="12"/>
        <v>0</v>
      </c>
      <c r="Q26" s="118">
        <f t="shared" si="13"/>
        <v>0</v>
      </c>
      <c r="R26" s="39"/>
      <c r="S26" s="66"/>
      <c r="T26" s="18"/>
      <c r="U26" s="18"/>
      <c r="V26" s="1"/>
      <c r="W26" s="14" t="str">
        <f t="shared" si="1"/>
        <v>0</v>
      </c>
      <c r="X26" s="14" t="str">
        <f t="shared" si="2"/>
        <v>0</v>
      </c>
      <c r="Y26" s="14" t="str">
        <f t="shared" si="3"/>
        <v>0</v>
      </c>
      <c r="Z26" s="14" t="str">
        <f t="shared" si="4"/>
        <v>0</v>
      </c>
      <c r="AA26" s="14" t="str">
        <f t="shared" si="5"/>
        <v>0</v>
      </c>
      <c r="AB26" s="14" t="str">
        <f t="shared" si="6"/>
        <v>0</v>
      </c>
      <c r="AC26" s="14" t="str">
        <f t="shared" si="7"/>
        <v>0</v>
      </c>
      <c r="AD26" s="14" t="str">
        <f t="shared" si="8"/>
        <v>0</v>
      </c>
      <c r="AE26" s="7">
        <f t="shared" si="9"/>
      </c>
      <c r="AF26" s="9">
        <v>21</v>
      </c>
    </row>
    <row r="27" spans="1:32" s="3" customFormat="1" ht="12.75" customHeight="1">
      <c r="A27" s="93">
        <f t="shared" si="0"/>
        <v>0</v>
      </c>
      <c r="B27" s="15"/>
      <c r="C27" s="16"/>
      <c r="D27" s="17"/>
      <c r="E27" s="39"/>
      <c r="F27" s="66"/>
      <c r="G27" s="18"/>
      <c r="H27" s="68">
        <f t="shared" si="10"/>
        <v>0</v>
      </c>
      <c r="I27" s="98"/>
      <c r="J27" s="99"/>
      <c r="K27" s="100"/>
      <c r="L27" s="68">
        <f t="shared" si="11"/>
        <v>0</v>
      </c>
      <c r="M27" s="98"/>
      <c r="N27" s="99"/>
      <c r="O27" s="42"/>
      <c r="P27" s="54">
        <f t="shared" si="12"/>
        <v>0</v>
      </c>
      <c r="Q27" s="118">
        <f t="shared" si="13"/>
        <v>0</v>
      </c>
      <c r="R27" s="39"/>
      <c r="S27" s="66"/>
      <c r="T27" s="18"/>
      <c r="U27" s="18"/>
      <c r="V27" s="1"/>
      <c r="W27" s="14" t="str">
        <f t="shared" si="1"/>
        <v>0</v>
      </c>
      <c r="X27" s="14" t="str">
        <f t="shared" si="2"/>
        <v>0</v>
      </c>
      <c r="Y27" s="14" t="str">
        <f t="shared" si="3"/>
        <v>0</v>
      </c>
      <c r="Z27" s="14" t="str">
        <f t="shared" si="4"/>
        <v>0</v>
      </c>
      <c r="AA27" s="14" t="str">
        <f t="shared" si="5"/>
        <v>0</v>
      </c>
      <c r="AB27" s="14" t="str">
        <f t="shared" si="6"/>
        <v>0</v>
      </c>
      <c r="AC27" s="14" t="str">
        <f t="shared" si="7"/>
        <v>0</v>
      </c>
      <c r="AD27" s="14" t="str">
        <f t="shared" si="8"/>
        <v>0</v>
      </c>
      <c r="AE27" s="7">
        <f t="shared" si="9"/>
      </c>
      <c r="AF27" s="9">
        <v>22</v>
      </c>
    </row>
    <row r="28" spans="1:32" s="3" customFormat="1" ht="12.75" customHeight="1">
      <c r="A28" s="93">
        <f t="shared" si="0"/>
        <v>0</v>
      </c>
      <c r="B28" s="15"/>
      <c r="C28" s="16"/>
      <c r="D28" s="17"/>
      <c r="E28" s="39"/>
      <c r="F28" s="66"/>
      <c r="G28" s="18"/>
      <c r="H28" s="68">
        <f t="shared" si="10"/>
        <v>0</v>
      </c>
      <c r="I28" s="98"/>
      <c r="J28" s="99"/>
      <c r="K28" s="100"/>
      <c r="L28" s="68">
        <f t="shared" si="11"/>
        <v>0</v>
      </c>
      <c r="M28" s="98"/>
      <c r="N28" s="99"/>
      <c r="O28" s="42"/>
      <c r="P28" s="54">
        <f t="shared" si="12"/>
        <v>0</v>
      </c>
      <c r="Q28" s="118">
        <f t="shared" si="13"/>
        <v>0</v>
      </c>
      <c r="R28" s="39"/>
      <c r="S28" s="66"/>
      <c r="T28" s="18"/>
      <c r="U28" s="18"/>
      <c r="V28" s="1"/>
      <c r="W28" s="14" t="str">
        <f t="shared" si="1"/>
        <v>0</v>
      </c>
      <c r="X28" s="14" t="str">
        <f t="shared" si="2"/>
        <v>0</v>
      </c>
      <c r="Y28" s="14" t="str">
        <f t="shared" si="3"/>
        <v>0</v>
      </c>
      <c r="Z28" s="14" t="str">
        <f t="shared" si="4"/>
        <v>0</v>
      </c>
      <c r="AA28" s="14" t="str">
        <f t="shared" si="5"/>
        <v>0</v>
      </c>
      <c r="AB28" s="14" t="str">
        <f t="shared" si="6"/>
        <v>0</v>
      </c>
      <c r="AC28" s="14" t="str">
        <f t="shared" si="7"/>
        <v>0</v>
      </c>
      <c r="AD28" s="14" t="str">
        <f t="shared" si="8"/>
        <v>0</v>
      </c>
      <c r="AE28" s="7">
        <f t="shared" si="9"/>
      </c>
      <c r="AF28" s="9">
        <v>23</v>
      </c>
    </row>
    <row r="29" spans="1:32" s="3" customFormat="1" ht="12.75" customHeight="1">
      <c r="A29" s="93">
        <f t="shared" si="0"/>
        <v>0</v>
      </c>
      <c r="B29" s="15"/>
      <c r="C29" s="16"/>
      <c r="D29" s="17"/>
      <c r="E29" s="39"/>
      <c r="F29" s="66"/>
      <c r="G29" s="18"/>
      <c r="H29" s="68">
        <f t="shared" si="10"/>
        <v>0</v>
      </c>
      <c r="I29" s="98"/>
      <c r="J29" s="99"/>
      <c r="K29" s="100"/>
      <c r="L29" s="68">
        <f t="shared" si="11"/>
        <v>0</v>
      </c>
      <c r="M29" s="98"/>
      <c r="N29" s="99"/>
      <c r="O29" s="42"/>
      <c r="P29" s="54">
        <f t="shared" si="12"/>
        <v>0</v>
      </c>
      <c r="Q29" s="118">
        <f t="shared" si="13"/>
        <v>0</v>
      </c>
      <c r="R29" s="39"/>
      <c r="S29" s="66"/>
      <c r="T29" s="18"/>
      <c r="U29" s="18"/>
      <c r="V29" s="1"/>
      <c r="W29" s="14" t="str">
        <f t="shared" si="1"/>
        <v>0</v>
      </c>
      <c r="X29" s="14" t="str">
        <f t="shared" si="2"/>
        <v>0</v>
      </c>
      <c r="Y29" s="14" t="str">
        <f t="shared" si="3"/>
        <v>0</v>
      </c>
      <c r="Z29" s="14" t="str">
        <f t="shared" si="4"/>
        <v>0</v>
      </c>
      <c r="AA29" s="14" t="str">
        <f t="shared" si="5"/>
        <v>0</v>
      </c>
      <c r="AB29" s="14" t="str">
        <f t="shared" si="6"/>
        <v>0</v>
      </c>
      <c r="AC29" s="14" t="str">
        <f t="shared" si="7"/>
        <v>0</v>
      </c>
      <c r="AD29" s="14" t="str">
        <f t="shared" si="8"/>
        <v>0</v>
      </c>
      <c r="AE29" s="7">
        <f t="shared" si="9"/>
      </c>
      <c r="AF29" s="9">
        <v>24</v>
      </c>
    </row>
    <row r="30" spans="1:32" s="3" customFormat="1" ht="12.75" customHeight="1">
      <c r="A30" s="93">
        <f t="shared" si="0"/>
        <v>0</v>
      </c>
      <c r="B30" s="15"/>
      <c r="C30" s="16"/>
      <c r="D30" s="17"/>
      <c r="E30" s="39"/>
      <c r="F30" s="66"/>
      <c r="G30" s="18"/>
      <c r="H30" s="68">
        <f t="shared" si="10"/>
        <v>0</v>
      </c>
      <c r="I30" s="98"/>
      <c r="J30" s="99"/>
      <c r="K30" s="100"/>
      <c r="L30" s="68">
        <f t="shared" si="11"/>
        <v>0</v>
      </c>
      <c r="M30" s="98"/>
      <c r="N30" s="99"/>
      <c r="O30" s="42"/>
      <c r="P30" s="54">
        <f t="shared" si="12"/>
        <v>0</v>
      </c>
      <c r="Q30" s="118">
        <f t="shared" si="13"/>
        <v>0</v>
      </c>
      <c r="R30" s="39"/>
      <c r="S30" s="66"/>
      <c r="T30" s="18"/>
      <c r="U30" s="18"/>
      <c r="V30" s="1"/>
      <c r="W30" s="14" t="str">
        <f t="shared" si="1"/>
        <v>0</v>
      </c>
      <c r="X30" s="14" t="str">
        <f t="shared" si="2"/>
        <v>0</v>
      </c>
      <c r="Y30" s="14" t="str">
        <f t="shared" si="3"/>
        <v>0</v>
      </c>
      <c r="Z30" s="14" t="str">
        <f t="shared" si="4"/>
        <v>0</v>
      </c>
      <c r="AA30" s="14" t="str">
        <f t="shared" si="5"/>
        <v>0</v>
      </c>
      <c r="AB30" s="14" t="str">
        <f t="shared" si="6"/>
        <v>0</v>
      </c>
      <c r="AC30" s="14" t="str">
        <f t="shared" si="7"/>
        <v>0</v>
      </c>
      <c r="AD30" s="14" t="str">
        <f t="shared" si="8"/>
        <v>0</v>
      </c>
      <c r="AE30" s="7">
        <f t="shared" si="9"/>
      </c>
      <c r="AF30" s="9">
        <v>25</v>
      </c>
    </row>
    <row r="31" spans="1:32" s="3" customFormat="1" ht="12.75" customHeight="1">
      <c r="A31" s="93">
        <f t="shared" si="0"/>
        <v>0</v>
      </c>
      <c r="B31" s="15"/>
      <c r="C31" s="16"/>
      <c r="D31" s="17"/>
      <c r="E31" s="39"/>
      <c r="F31" s="66"/>
      <c r="G31" s="18"/>
      <c r="H31" s="68">
        <f t="shared" si="10"/>
        <v>0</v>
      </c>
      <c r="I31" s="98"/>
      <c r="J31" s="99"/>
      <c r="K31" s="100"/>
      <c r="L31" s="68">
        <f t="shared" si="11"/>
        <v>0</v>
      </c>
      <c r="M31" s="98"/>
      <c r="N31" s="99"/>
      <c r="O31" s="42"/>
      <c r="P31" s="54">
        <f t="shared" si="12"/>
        <v>0</v>
      </c>
      <c r="Q31" s="118">
        <f t="shared" si="13"/>
        <v>0</v>
      </c>
      <c r="R31" s="39"/>
      <c r="S31" s="66"/>
      <c r="T31" s="18"/>
      <c r="U31" s="18"/>
      <c r="V31" s="1"/>
      <c r="W31" s="14" t="str">
        <f t="shared" si="1"/>
        <v>0</v>
      </c>
      <c r="X31" s="14" t="str">
        <f t="shared" si="2"/>
        <v>0</v>
      </c>
      <c r="Y31" s="14" t="str">
        <f t="shared" si="3"/>
        <v>0</v>
      </c>
      <c r="Z31" s="14" t="str">
        <f t="shared" si="4"/>
        <v>0</v>
      </c>
      <c r="AA31" s="14" t="str">
        <f t="shared" si="5"/>
        <v>0</v>
      </c>
      <c r="AB31" s="14" t="str">
        <f t="shared" si="6"/>
        <v>0</v>
      </c>
      <c r="AC31" s="14" t="str">
        <f t="shared" si="7"/>
        <v>0</v>
      </c>
      <c r="AD31" s="14" t="str">
        <f t="shared" si="8"/>
        <v>0</v>
      </c>
      <c r="AE31" s="7">
        <f t="shared" si="9"/>
      </c>
      <c r="AF31" s="9">
        <v>26</v>
      </c>
    </row>
    <row r="32" spans="1:32" s="3" customFormat="1" ht="12.75" customHeight="1">
      <c r="A32" s="93">
        <f t="shared" si="0"/>
        <v>0</v>
      </c>
      <c r="B32" s="15"/>
      <c r="C32" s="16"/>
      <c r="D32" s="17"/>
      <c r="E32" s="39"/>
      <c r="F32" s="66"/>
      <c r="G32" s="18"/>
      <c r="H32" s="68">
        <f t="shared" si="10"/>
        <v>0</v>
      </c>
      <c r="I32" s="98"/>
      <c r="J32" s="99"/>
      <c r="K32" s="100"/>
      <c r="L32" s="68">
        <f t="shared" si="11"/>
        <v>0</v>
      </c>
      <c r="M32" s="98"/>
      <c r="N32" s="99"/>
      <c r="O32" s="42"/>
      <c r="P32" s="54">
        <f t="shared" si="12"/>
        <v>0</v>
      </c>
      <c r="Q32" s="118">
        <f t="shared" si="13"/>
        <v>0</v>
      </c>
      <c r="R32" s="39"/>
      <c r="S32" s="66"/>
      <c r="T32" s="18"/>
      <c r="U32" s="18"/>
      <c r="V32" s="1"/>
      <c r="W32" s="14" t="str">
        <f t="shared" si="1"/>
        <v>0</v>
      </c>
      <c r="X32" s="14" t="str">
        <f t="shared" si="2"/>
        <v>0</v>
      </c>
      <c r="Y32" s="14" t="str">
        <f t="shared" si="3"/>
        <v>0</v>
      </c>
      <c r="Z32" s="14" t="str">
        <f t="shared" si="4"/>
        <v>0</v>
      </c>
      <c r="AA32" s="14" t="str">
        <f t="shared" si="5"/>
        <v>0</v>
      </c>
      <c r="AB32" s="14" t="str">
        <f t="shared" si="6"/>
        <v>0</v>
      </c>
      <c r="AC32" s="14" t="str">
        <f t="shared" si="7"/>
        <v>0</v>
      </c>
      <c r="AD32" s="14" t="str">
        <f t="shared" si="8"/>
        <v>0</v>
      </c>
      <c r="AE32" s="7">
        <f t="shared" si="9"/>
      </c>
      <c r="AF32" s="9">
        <v>27</v>
      </c>
    </row>
    <row r="33" spans="1:32" s="3" customFormat="1" ht="12.75" customHeight="1">
      <c r="A33" s="93">
        <f t="shared" si="0"/>
        <v>0</v>
      </c>
      <c r="B33" s="15"/>
      <c r="C33" s="16"/>
      <c r="D33" s="17"/>
      <c r="E33" s="39"/>
      <c r="F33" s="66"/>
      <c r="G33" s="18"/>
      <c r="H33" s="68">
        <f t="shared" si="10"/>
        <v>0</v>
      </c>
      <c r="I33" s="98"/>
      <c r="J33" s="99"/>
      <c r="K33" s="100"/>
      <c r="L33" s="68">
        <f t="shared" si="11"/>
        <v>0</v>
      </c>
      <c r="M33" s="98"/>
      <c r="N33" s="99"/>
      <c r="O33" s="42"/>
      <c r="P33" s="54">
        <f t="shared" si="12"/>
        <v>0</v>
      </c>
      <c r="Q33" s="118">
        <f t="shared" si="13"/>
        <v>0</v>
      </c>
      <c r="R33" s="39"/>
      <c r="S33" s="66"/>
      <c r="T33" s="18"/>
      <c r="U33" s="18"/>
      <c r="V33" s="1"/>
      <c r="W33" s="14" t="str">
        <f t="shared" si="1"/>
        <v>0</v>
      </c>
      <c r="X33" s="14" t="str">
        <f t="shared" si="2"/>
        <v>0</v>
      </c>
      <c r="Y33" s="14" t="str">
        <f t="shared" si="3"/>
        <v>0</v>
      </c>
      <c r="Z33" s="14" t="str">
        <f t="shared" si="4"/>
        <v>0</v>
      </c>
      <c r="AA33" s="14" t="str">
        <f t="shared" si="5"/>
        <v>0</v>
      </c>
      <c r="AB33" s="14" t="str">
        <f t="shared" si="6"/>
        <v>0</v>
      </c>
      <c r="AC33" s="14" t="str">
        <f t="shared" si="7"/>
        <v>0</v>
      </c>
      <c r="AD33" s="14" t="str">
        <f t="shared" si="8"/>
        <v>0</v>
      </c>
      <c r="AE33" s="7">
        <f t="shared" si="9"/>
      </c>
      <c r="AF33" s="9">
        <v>28</v>
      </c>
    </row>
    <row r="34" spans="1:32" s="3" customFormat="1" ht="12.75" customHeight="1">
      <c r="A34" s="93">
        <f t="shared" si="0"/>
        <v>0</v>
      </c>
      <c r="B34" s="15"/>
      <c r="C34" s="16"/>
      <c r="D34" s="17"/>
      <c r="E34" s="39"/>
      <c r="F34" s="66"/>
      <c r="G34" s="18"/>
      <c r="H34" s="68">
        <f t="shared" si="10"/>
        <v>0</v>
      </c>
      <c r="I34" s="98"/>
      <c r="J34" s="99"/>
      <c r="K34" s="100"/>
      <c r="L34" s="68">
        <f t="shared" si="11"/>
        <v>0</v>
      </c>
      <c r="M34" s="98"/>
      <c r="N34" s="99"/>
      <c r="O34" s="42"/>
      <c r="P34" s="54">
        <f t="shared" si="12"/>
        <v>0</v>
      </c>
      <c r="Q34" s="118">
        <f t="shared" si="13"/>
        <v>0</v>
      </c>
      <c r="R34" s="39"/>
      <c r="S34" s="66"/>
      <c r="T34" s="18"/>
      <c r="U34" s="18"/>
      <c r="V34" s="1"/>
      <c r="W34" s="14" t="str">
        <f t="shared" si="1"/>
        <v>0</v>
      </c>
      <c r="X34" s="14" t="str">
        <f t="shared" si="2"/>
        <v>0</v>
      </c>
      <c r="Y34" s="14" t="str">
        <f t="shared" si="3"/>
        <v>0</v>
      </c>
      <c r="Z34" s="14" t="str">
        <f t="shared" si="4"/>
        <v>0</v>
      </c>
      <c r="AA34" s="14" t="str">
        <f t="shared" si="5"/>
        <v>0</v>
      </c>
      <c r="AB34" s="14" t="str">
        <f t="shared" si="6"/>
        <v>0</v>
      </c>
      <c r="AC34" s="14" t="str">
        <f t="shared" si="7"/>
        <v>0</v>
      </c>
      <c r="AD34" s="14" t="str">
        <f t="shared" si="8"/>
        <v>0</v>
      </c>
      <c r="AE34" s="7">
        <f t="shared" si="9"/>
      </c>
      <c r="AF34" s="9">
        <v>29</v>
      </c>
    </row>
    <row r="35" spans="1:32" s="3" customFormat="1" ht="12.75" customHeight="1">
      <c r="A35" s="93">
        <f t="shared" si="0"/>
        <v>0</v>
      </c>
      <c r="B35" s="19"/>
      <c r="C35" s="20"/>
      <c r="D35" s="21"/>
      <c r="E35" s="40"/>
      <c r="F35" s="67"/>
      <c r="G35" s="22"/>
      <c r="H35" s="68">
        <f t="shared" si="10"/>
        <v>0</v>
      </c>
      <c r="I35" s="101"/>
      <c r="J35" s="102"/>
      <c r="K35" s="103"/>
      <c r="L35" s="68">
        <f t="shared" si="11"/>
        <v>0</v>
      </c>
      <c r="M35" s="101"/>
      <c r="N35" s="102"/>
      <c r="O35" s="43"/>
      <c r="P35" s="54">
        <f t="shared" si="12"/>
        <v>0</v>
      </c>
      <c r="Q35" s="118">
        <f t="shared" si="13"/>
        <v>0</v>
      </c>
      <c r="R35" s="40"/>
      <c r="S35" s="67"/>
      <c r="T35" s="22"/>
      <c r="U35" s="22"/>
      <c r="V35" s="1"/>
      <c r="W35" s="14" t="str">
        <f t="shared" si="1"/>
        <v>0</v>
      </c>
      <c r="X35" s="14" t="str">
        <f t="shared" si="2"/>
        <v>0</v>
      </c>
      <c r="Y35" s="14" t="str">
        <f t="shared" si="3"/>
        <v>0</v>
      </c>
      <c r="Z35" s="14" t="str">
        <f t="shared" si="4"/>
        <v>0</v>
      </c>
      <c r="AA35" s="14" t="str">
        <f t="shared" si="5"/>
        <v>0</v>
      </c>
      <c r="AB35" s="14" t="str">
        <f t="shared" si="6"/>
        <v>0</v>
      </c>
      <c r="AC35" s="14" t="str">
        <f t="shared" si="7"/>
        <v>0</v>
      </c>
      <c r="AD35" s="14" t="str">
        <f t="shared" si="8"/>
        <v>0</v>
      </c>
      <c r="AE35" s="7">
        <f t="shared" si="9"/>
      </c>
      <c r="AF35" s="9">
        <v>30</v>
      </c>
    </row>
    <row r="36" spans="1:32" s="3" customFormat="1" ht="12" customHeight="1">
      <c r="A36" s="94">
        <f>SUM(A6:A35)</f>
        <v>0</v>
      </c>
      <c r="B36" s="105"/>
      <c r="C36" s="106">
        <f>COUNTA(C6:C35)</f>
        <v>0</v>
      </c>
      <c r="D36" s="107"/>
      <c r="E36" s="104">
        <f>COUNTA(E6:E35)</f>
        <v>0</v>
      </c>
      <c r="F36" s="158"/>
      <c r="G36" s="159"/>
      <c r="H36" s="108">
        <f>COUNTIF(H6:H35,"&gt;0")</f>
        <v>0</v>
      </c>
      <c r="I36" s="104">
        <f>COUNTA(I6:I35)</f>
        <v>0</v>
      </c>
      <c r="J36" s="158"/>
      <c r="K36" s="159"/>
      <c r="L36" s="108">
        <f>COUNTIF(L6:L35,"&gt;0")</f>
        <v>0</v>
      </c>
      <c r="M36" s="104">
        <f>COUNTA(M6:M35)</f>
        <v>0</v>
      </c>
      <c r="N36" s="109"/>
      <c r="O36" s="109"/>
      <c r="P36" s="108">
        <f>COUNTIF(P6:P35,"&gt;0")</f>
        <v>0</v>
      </c>
      <c r="Q36" s="110"/>
      <c r="R36" s="111">
        <f>SUM(R6:R35)</f>
        <v>0</v>
      </c>
      <c r="S36" s="106">
        <f>SUM(S6:S35)</f>
        <v>0</v>
      </c>
      <c r="T36" s="106">
        <f>SUM(T6:T35)</f>
        <v>0</v>
      </c>
      <c r="U36" s="106">
        <f>SUM(U6:U35)</f>
        <v>0</v>
      </c>
      <c r="V36" s="1"/>
      <c r="W36" s="23">
        <f>SUM(W6:W35)</f>
        <v>0</v>
      </c>
      <c r="X36" s="23">
        <f>SUM(X6:X35)</f>
        <v>0</v>
      </c>
      <c r="Y36" s="24"/>
      <c r="Z36" s="23">
        <f>SUM(Z6:Z35)</f>
        <v>0</v>
      </c>
      <c r="AA36" s="24"/>
      <c r="AB36" s="23">
        <f>SUM(AB6:AB35)</f>
        <v>0</v>
      </c>
      <c r="AC36" s="24"/>
      <c r="AD36" s="25">
        <f>SUM(AD6:AD35)</f>
        <v>0</v>
      </c>
      <c r="AF36" s="4"/>
    </row>
    <row r="37" spans="1:32" s="3" customFormat="1" ht="15" customHeight="1">
      <c r="A37" s="160" t="s">
        <v>39</v>
      </c>
      <c r="B37" s="161"/>
      <c r="C37" s="161"/>
      <c r="D37" s="161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4"/>
      <c r="V37" s="1"/>
      <c r="W37" s="2"/>
      <c r="X37" s="2"/>
      <c r="Y37" s="2"/>
      <c r="Z37" s="2"/>
      <c r="AA37" s="2"/>
      <c r="AB37" s="2"/>
      <c r="AC37" s="2"/>
      <c r="AF37" s="4"/>
    </row>
    <row r="38" spans="1:32" s="3" customFormat="1" ht="15" customHeight="1">
      <c r="A38" s="162" t="s">
        <v>12</v>
      </c>
      <c r="B38" s="163"/>
      <c r="C38" s="106">
        <f>SUM(E36+I36+M36)*Targets_per_event</f>
        <v>0</v>
      </c>
      <c r="D38" s="112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1"/>
      <c r="W38" s="5"/>
      <c r="X38" s="5"/>
      <c r="Y38" s="5"/>
      <c r="Z38" s="5"/>
      <c r="AA38" s="5"/>
      <c r="AB38" s="5"/>
      <c r="AC38" s="5"/>
      <c r="AF38" s="4"/>
    </row>
    <row r="39" spans="1:32" s="3" customFormat="1" ht="15" customHeight="1">
      <c r="A39" s="146" t="s">
        <v>13</v>
      </c>
      <c r="B39" s="147"/>
      <c r="C39" s="113">
        <f>SUM(E36+I36+M36)*Club_share_per_event_entry</f>
        <v>0</v>
      </c>
      <c r="D39" s="114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70"/>
      <c r="V39" s="1"/>
      <c r="W39" s="5"/>
      <c r="X39" s="5"/>
      <c r="Y39" s="5"/>
      <c r="Z39" s="5"/>
      <c r="AA39" s="5"/>
      <c r="AB39" s="5"/>
      <c r="AC39" s="5"/>
      <c r="AF39" s="4"/>
    </row>
    <row r="40" spans="1:32" s="3" customFormat="1" ht="15" customHeight="1">
      <c r="A40" s="146" t="s">
        <v>56</v>
      </c>
      <c r="B40" s="147"/>
      <c r="C40" s="113">
        <f>SUM(W6:W35)</f>
        <v>0</v>
      </c>
      <c r="D40" s="115"/>
      <c r="E40" s="142" t="s">
        <v>18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3"/>
      <c r="V40" s="1"/>
      <c r="W40" s="5"/>
      <c r="X40" s="5"/>
      <c r="Y40" s="2"/>
      <c r="Z40" s="2"/>
      <c r="AA40" s="2"/>
      <c r="AB40" s="2"/>
      <c r="AC40" s="2"/>
      <c r="AF40" s="4"/>
    </row>
    <row r="41" spans="1:32" s="3" customFormat="1" ht="15" customHeight="1">
      <c r="A41" s="146" t="s">
        <v>14</v>
      </c>
      <c r="B41" s="147"/>
      <c r="C41" s="113">
        <f>SUM(R36*Membership_renewal+S36*New_member+T36*Life_membership+U36*Yearbook)</f>
        <v>0</v>
      </c>
      <c r="D41" s="115"/>
      <c r="E41" s="142" t="s">
        <v>18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1"/>
      <c r="W41" s="5"/>
      <c r="X41" s="5"/>
      <c r="Y41" s="2"/>
      <c r="Z41" s="2"/>
      <c r="AA41" s="2"/>
      <c r="AB41" s="2"/>
      <c r="AC41" s="2"/>
      <c r="AF41" s="4"/>
    </row>
    <row r="42" spans="1:32" s="3" customFormat="1" ht="15" customHeight="1">
      <c r="A42" s="135" t="s">
        <v>17</v>
      </c>
      <c r="B42" s="136"/>
      <c r="C42" s="116">
        <f>SUM(E36+I36+M36)*Purse_fee_per_event_entry</f>
        <v>0</v>
      </c>
      <c r="D42" s="117"/>
      <c r="E42" s="144" t="s">
        <v>18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5"/>
      <c r="V42" s="1"/>
      <c r="Y42" s="26"/>
      <c r="Z42" s="26"/>
      <c r="AA42" s="26"/>
      <c r="AB42" s="26"/>
      <c r="AC42" s="26"/>
      <c r="AF42" s="27"/>
    </row>
    <row r="43" spans="1:32" s="3" customFormat="1" ht="19.5" customHeight="1">
      <c r="A43" s="152" t="s">
        <v>61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4"/>
      <c r="V43" s="1"/>
      <c r="W43" s="4"/>
      <c r="X43" s="4"/>
      <c r="Y43" s="4"/>
      <c r="Z43" s="4"/>
      <c r="AA43" s="4"/>
      <c r="AB43" s="4"/>
      <c r="AC43" s="4"/>
      <c r="AF43" s="4"/>
    </row>
    <row r="44" spans="1:32" s="3" customFormat="1" ht="19.5" customHeight="1">
      <c r="A44" s="137" t="s">
        <v>15</v>
      </c>
      <c r="B44" s="138"/>
      <c r="C44" s="55">
        <f>SUM(X36+Z36+AB36+AD36)</f>
        <v>0</v>
      </c>
      <c r="D44" s="44"/>
      <c r="E44" s="45" t="str">
        <f>Setup!B17</f>
        <v>Make check payable to</v>
      </c>
      <c r="F44" s="45"/>
      <c r="G44" s="45"/>
      <c r="H44" s="45"/>
      <c r="I44" s="46" t="str">
        <f>IF(Setup!C17&gt;"",Setup!C17,"")</f>
        <v>AKPITA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7"/>
      <c r="V44" s="1"/>
      <c r="W44" s="4"/>
      <c r="X44" s="4"/>
      <c r="Y44" s="4"/>
      <c r="Z44" s="4"/>
      <c r="AA44" s="4"/>
      <c r="AB44" s="4"/>
      <c r="AC44" s="4"/>
      <c r="AF44" s="4"/>
    </row>
    <row r="45" spans="1:32" s="3" customFormat="1" ht="19.5" customHeight="1">
      <c r="A45" s="137" t="s">
        <v>16</v>
      </c>
      <c r="B45" s="138"/>
      <c r="C45" s="56">
        <f>SUM(C40:C42)</f>
        <v>0</v>
      </c>
      <c r="D45" s="48"/>
      <c r="E45" s="48" t="str">
        <f>Setup!B20</f>
        <v>Make check payable to</v>
      </c>
      <c r="F45" s="48"/>
      <c r="G45" s="48"/>
      <c r="H45" s="48"/>
      <c r="I45" s="49" t="str">
        <f>IF(Setup!C20&gt;"",Setup!C20,"")</f>
        <v>PITA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0"/>
      <c r="V45" s="1"/>
      <c r="W45" s="2"/>
      <c r="X45" s="2"/>
      <c r="Y45" s="2"/>
      <c r="Z45" s="2"/>
      <c r="AA45" s="2"/>
      <c r="AB45" s="2"/>
      <c r="AC45" s="2"/>
      <c r="AF45" s="4"/>
    </row>
    <row r="46" spans="1:32" s="3" customFormat="1" ht="19.5" customHeight="1">
      <c r="A46" s="51"/>
      <c r="B46" s="45"/>
      <c r="C46" s="52"/>
      <c r="D46" s="53"/>
      <c r="E46" s="45" t="str">
        <f>IF(Setup!B22&gt;"",Setup!B22,"")</f>
        <v>If applicable</v>
      </c>
      <c r="F46" s="45"/>
      <c r="G46" s="45"/>
      <c r="H46" s="45"/>
      <c r="I46" s="45" t="str">
        <f>IF(Setup!C22&gt;"",Setup!C22,"")</f>
        <v>Include the above amounts in your respective 12 gauge event checks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7"/>
      <c r="V46" s="1"/>
      <c r="W46" s="2"/>
      <c r="X46" s="2"/>
      <c r="Y46" s="2"/>
      <c r="Z46" s="2"/>
      <c r="AA46" s="2"/>
      <c r="AB46" s="2"/>
      <c r="AC46" s="2"/>
      <c r="AF46" s="4"/>
    </row>
    <row r="47" spans="1:32" s="3" customFormat="1" ht="15" customHeight="1">
      <c r="A47" s="148" t="s">
        <v>38</v>
      </c>
      <c r="B47" s="149"/>
      <c r="C47" s="149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1"/>
      <c r="V47" s="1"/>
      <c r="W47" s="2"/>
      <c r="X47" s="2"/>
      <c r="Y47" s="28"/>
      <c r="Z47" s="28"/>
      <c r="AA47" s="28"/>
      <c r="AB47" s="28"/>
      <c r="AC47" s="28"/>
      <c r="AF47" s="4"/>
    </row>
    <row r="48" spans="1:32" s="3" customFormat="1" ht="15" customHeight="1">
      <c r="A48" s="121">
        <v>1</v>
      </c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6"/>
      <c r="U48" s="122"/>
      <c r="V48" s="1"/>
      <c r="Y48" s="29"/>
      <c r="Z48" s="29"/>
      <c r="AA48" s="29"/>
      <c r="AB48" s="29"/>
      <c r="AC48" s="26"/>
      <c r="AF48" s="27"/>
    </row>
    <row r="49" spans="1:32" s="3" customFormat="1" ht="15" customHeight="1">
      <c r="A49" s="121">
        <v>2</v>
      </c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9"/>
      <c r="U49" s="122"/>
      <c r="V49" s="1"/>
      <c r="Y49" s="29"/>
      <c r="Z49" s="29"/>
      <c r="AA49" s="29"/>
      <c r="AB49" s="29"/>
      <c r="AC49" s="26"/>
      <c r="AF49" s="27"/>
    </row>
    <row r="50" spans="1:32" s="3" customFormat="1" ht="15" customHeight="1">
      <c r="A50" s="121">
        <v>3</v>
      </c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9"/>
      <c r="U50" s="122"/>
      <c r="V50" s="1"/>
      <c r="Y50" s="26"/>
      <c r="Z50" s="26"/>
      <c r="AA50" s="26"/>
      <c r="AB50" s="26"/>
      <c r="AC50" s="26"/>
      <c r="AF50" s="27"/>
    </row>
    <row r="51" spans="1:32" s="3" customFormat="1" ht="15" customHeight="1">
      <c r="A51" s="121">
        <v>4</v>
      </c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9"/>
      <c r="U51" s="122"/>
      <c r="V51" s="1"/>
      <c r="Y51" s="26"/>
      <c r="Z51" s="26"/>
      <c r="AA51" s="26"/>
      <c r="AB51" s="26"/>
      <c r="AC51" s="26"/>
      <c r="AF51" s="27"/>
    </row>
    <row r="52" spans="1:32" s="3" customFormat="1" ht="15" customHeight="1">
      <c r="A52" s="121">
        <v>5</v>
      </c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9"/>
      <c r="U52" s="122"/>
      <c r="V52" s="1"/>
      <c r="Y52" s="26"/>
      <c r="Z52" s="26"/>
      <c r="AA52" s="26"/>
      <c r="AB52" s="26"/>
      <c r="AC52" s="26"/>
      <c r="AF52" s="27"/>
    </row>
    <row r="53" spans="1:32" s="3" customFormat="1" ht="15" customHeight="1">
      <c r="A53" s="121">
        <v>6</v>
      </c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9"/>
      <c r="U53" s="122"/>
      <c r="V53" s="1"/>
      <c r="Y53" s="26"/>
      <c r="Z53" s="26"/>
      <c r="AA53" s="26"/>
      <c r="AB53" s="26"/>
      <c r="AC53" s="26"/>
      <c r="AF53" s="27"/>
    </row>
    <row r="54" spans="1:32" s="3" customFormat="1" ht="15" customHeight="1">
      <c r="A54" s="121">
        <v>7</v>
      </c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22"/>
      <c r="V54" s="1"/>
      <c r="Y54" s="26"/>
      <c r="Z54" s="26"/>
      <c r="AA54" s="26"/>
      <c r="AB54" s="26"/>
      <c r="AC54" s="26"/>
      <c r="AF54" s="27"/>
    </row>
    <row r="55" spans="1:32" s="3" customFormat="1" ht="15" customHeight="1">
      <c r="A55" s="121">
        <v>8</v>
      </c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9"/>
      <c r="U55" s="122"/>
      <c r="V55" s="1"/>
      <c r="Y55" s="26"/>
      <c r="Z55" s="26"/>
      <c r="AA55" s="26"/>
      <c r="AB55" s="26"/>
      <c r="AC55" s="26"/>
      <c r="AF55" s="27"/>
    </row>
    <row r="56" spans="1:32" s="3" customFormat="1" ht="15" customHeight="1">
      <c r="A56" s="121">
        <v>9</v>
      </c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9"/>
      <c r="U56" s="122"/>
      <c r="V56" s="1"/>
      <c r="Y56" s="26"/>
      <c r="Z56" s="26"/>
      <c r="AA56" s="26"/>
      <c r="AB56" s="26"/>
      <c r="AC56" s="26"/>
      <c r="AF56" s="27"/>
    </row>
    <row r="57" spans="1:32" s="3" customFormat="1" ht="15" customHeight="1">
      <c r="A57" s="121">
        <v>10</v>
      </c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  <c r="U57" s="122"/>
      <c r="V57" s="1"/>
      <c r="Y57" s="26"/>
      <c r="Z57" s="26"/>
      <c r="AA57" s="26"/>
      <c r="AB57" s="26"/>
      <c r="AC57" s="26"/>
      <c r="AF57" s="27"/>
    </row>
    <row r="58" spans="1:32" s="3" customFormat="1" ht="15" customHeight="1">
      <c r="A58" s="139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1"/>
      <c r="Y58" s="26"/>
      <c r="Z58" s="26"/>
      <c r="AA58" s="26"/>
      <c r="AB58" s="26"/>
      <c r="AC58" s="26"/>
      <c r="AF58" s="27"/>
    </row>
    <row r="59" spans="1:22" ht="12.75">
      <c r="A59" s="30"/>
      <c r="B59" s="31"/>
      <c r="C59" s="30"/>
      <c r="D59" s="30"/>
      <c r="E59" s="32"/>
      <c r="F59" s="33"/>
      <c r="G59" s="33"/>
      <c r="H59" s="33"/>
      <c r="I59" s="32"/>
      <c r="J59" s="33"/>
      <c r="K59" s="33"/>
      <c r="L59" s="33"/>
      <c r="M59" s="32"/>
      <c r="N59" s="33"/>
      <c r="O59" s="33"/>
      <c r="P59" s="33"/>
      <c r="Q59" s="33"/>
      <c r="R59" s="33"/>
      <c r="S59" s="33"/>
      <c r="T59" s="33"/>
      <c r="U59" s="33"/>
      <c r="V59" s="30"/>
    </row>
    <row r="60" spans="1:22" ht="12.75">
      <c r="A60" s="30"/>
      <c r="B60" s="31"/>
      <c r="C60" s="30"/>
      <c r="D60" s="30"/>
      <c r="E60" s="32"/>
      <c r="F60" s="33"/>
      <c r="G60" s="33"/>
      <c r="H60" s="33"/>
      <c r="I60" s="32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0"/>
    </row>
    <row r="61" spans="1:22" ht="12.75">
      <c r="A61" s="30"/>
      <c r="B61" s="31"/>
      <c r="C61" s="30"/>
      <c r="D61" s="30"/>
      <c r="E61" s="32"/>
      <c r="F61" s="33"/>
      <c r="G61" s="33"/>
      <c r="H61" s="33"/>
      <c r="I61" s="32"/>
      <c r="J61" s="33"/>
      <c r="K61" s="33"/>
      <c r="L61" s="33"/>
      <c r="M61" s="32"/>
      <c r="N61" s="33"/>
      <c r="O61" s="33"/>
      <c r="P61" s="33"/>
      <c r="Q61" s="33"/>
      <c r="R61" s="33"/>
      <c r="S61" s="33"/>
      <c r="T61" s="33"/>
      <c r="U61" s="33"/>
      <c r="V61" s="30"/>
    </row>
    <row r="62" spans="1:22" ht="12.75">
      <c r="A62" s="30"/>
      <c r="B62" s="31"/>
      <c r="C62" s="30"/>
      <c r="D62" s="30"/>
      <c r="E62" s="32"/>
      <c r="F62" s="33"/>
      <c r="G62" s="33"/>
      <c r="H62" s="33"/>
      <c r="I62" s="32"/>
      <c r="J62" s="33"/>
      <c r="K62" s="33"/>
      <c r="L62" s="33"/>
      <c r="M62" s="32"/>
      <c r="N62" s="33"/>
      <c r="O62" s="33"/>
      <c r="P62" s="33"/>
      <c r="Q62" s="33"/>
      <c r="R62" s="33"/>
      <c r="S62" s="33"/>
      <c r="T62" s="33"/>
      <c r="U62" s="33"/>
      <c r="V62" s="30"/>
    </row>
    <row r="63" spans="1:22" ht="12.75">
      <c r="A63" s="30"/>
      <c r="B63" s="31"/>
      <c r="C63" s="30"/>
      <c r="D63" s="30"/>
      <c r="E63" s="32"/>
      <c r="F63" s="33"/>
      <c r="G63" s="33"/>
      <c r="H63" s="33"/>
      <c r="I63" s="32"/>
      <c r="J63" s="33"/>
      <c r="K63" s="33"/>
      <c r="L63" s="33"/>
      <c r="M63" s="32"/>
      <c r="N63" s="33"/>
      <c r="O63" s="33"/>
      <c r="P63" s="33"/>
      <c r="Q63" s="33"/>
      <c r="R63" s="33"/>
      <c r="S63" s="33"/>
      <c r="T63" s="33"/>
      <c r="U63" s="33"/>
      <c r="V63" s="30"/>
    </row>
    <row r="64" spans="1:22" ht="12.75">
      <c r="A64" s="30"/>
      <c r="B64" s="31"/>
      <c r="C64" s="30"/>
      <c r="D64" s="30"/>
      <c r="E64" s="32"/>
      <c r="F64" s="33"/>
      <c r="G64" s="33"/>
      <c r="H64" s="33"/>
      <c r="I64" s="32"/>
      <c r="J64" s="33"/>
      <c r="K64" s="33"/>
      <c r="L64" s="33"/>
      <c r="M64" s="32"/>
      <c r="N64" s="33"/>
      <c r="O64" s="33"/>
      <c r="P64" s="33"/>
      <c r="Q64" s="33"/>
      <c r="R64" s="33"/>
      <c r="S64" s="33"/>
      <c r="T64" s="33"/>
      <c r="U64" s="33"/>
      <c r="V64" s="30"/>
    </row>
    <row r="65" spans="1:22" ht="12.75">
      <c r="A65" s="30"/>
      <c r="B65" s="31"/>
      <c r="C65" s="30"/>
      <c r="D65" s="30"/>
      <c r="E65" s="32"/>
      <c r="F65" s="33"/>
      <c r="G65" s="33"/>
      <c r="H65" s="33"/>
      <c r="I65" s="32"/>
      <c r="J65" s="33"/>
      <c r="K65" s="33"/>
      <c r="L65" s="33"/>
      <c r="M65" s="32"/>
      <c r="N65" s="33"/>
      <c r="O65" s="33"/>
      <c r="P65" s="33"/>
      <c r="Q65" s="33"/>
      <c r="R65" s="33"/>
      <c r="S65" s="33"/>
      <c r="T65" s="33"/>
      <c r="U65" s="33"/>
      <c r="V65" s="30"/>
    </row>
    <row r="66" spans="1:22" ht="12.75">
      <c r="A66" s="30"/>
      <c r="B66" s="31"/>
      <c r="C66" s="30"/>
      <c r="D66" s="30"/>
      <c r="E66" s="32"/>
      <c r="F66" s="33"/>
      <c r="G66" s="33"/>
      <c r="H66" s="33"/>
      <c r="I66" s="32"/>
      <c r="J66" s="33"/>
      <c r="K66" s="33"/>
      <c r="L66" s="33"/>
      <c r="M66" s="32"/>
      <c r="N66" s="33"/>
      <c r="O66" s="33"/>
      <c r="P66" s="33"/>
      <c r="Q66" s="33"/>
      <c r="R66" s="33"/>
      <c r="S66" s="33"/>
      <c r="T66" s="33"/>
      <c r="U66" s="33"/>
      <c r="V66" s="30"/>
    </row>
    <row r="67" spans="1:22" ht="12.75">
      <c r="A67" s="30"/>
      <c r="B67" s="31"/>
      <c r="C67" s="30"/>
      <c r="D67" s="30"/>
      <c r="E67" s="32"/>
      <c r="F67" s="33"/>
      <c r="G67" s="33"/>
      <c r="H67" s="33"/>
      <c r="I67" s="32"/>
      <c r="J67" s="33"/>
      <c r="K67" s="33"/>
      <c r="L67" s="33"/>
      <c r="M67" s="32"/>
      <c r="N67" s="33"/>
      <c r="O67" s="33"/>
      <c r="P67" s="33"/>
      <c r="Q67" s="33"/>
      <c r="R67" s="33"/>
      <c r="S67" s="33"/>
      <c r="T67" s="33"/>
      <c r="U67" s="33"/>
      <c r="V67" s="30"/>
    </row>
    <row r="68" spans="1:22" ht="12.75">
      <c r="A68" s="30"/>
      <c r="B68" s="31"/>
      <c r="C68" s="30"/>
      <c r="D68" s="30"/>
      <c r="E68" s="32"/>
      <c r="F68" s="33"/>
      <c r="G68" s="33"/>
      <c r="H68" s="33"/>
      <c r="I68" s="32"/>
      <c r="J68" s="33"/>
      <c r="K68" s="33"/>
      <c r="L68" s="33"/>
      <c r="M68" s="32"/>
      <c r="N68" s="33"/>
      <c r="O68" s="33"/>
      <c r="P68" s="33"/>
      <c r="Q68" s="33"/>
      <c r="R68" s="33"/>
      <c r="S68" s="33"/>
      <c r="T68" s="33"/>
      <c r="U68" s="33"/>
      <c r="V68" s="30"/>
    </row>
    <row r="69" spans="1:22" ht="12.75">
      <c r="A69" s="30"/>
      <c r="B69" s="31"/>
      <c r="C69" s="30"/>
      <c r="D69" s="30"/>
      <c r="E69" s="32"/>
      <c r="F69" s="33"/>
      <c r="G69" s="33"/>
      <c r="H69" s="33"/>
      <c r="I69" s="32"/>
      <c r="J69" s="33"/>
      <c r="K69" s="33"/>
      <c r="L69" s="33"/>
      <c r="M69" s="32"/>
      <c r="N69" s="33"/>
      <c r="O69" s="33"/>
      <c r="P69" s="33"/>
      <c r="Q69" s="33"/>
      <c r="R69" s="33"/>
      <c r="S69" s="33"/>
      <c r="T69" s="33"/>
      <c r="U69" s="33"/>
      <c r="V69" s="30"/>
    </row>
    <row r="70" spans="1:22" ht="12.75">
      <c r="A70" s="30"/>
      <c r="B70" s="31"/>
      <c r="C70" s="30"/>
      <c r="D70" s="30"/>
      <c r="E70" s="32"/>
      <c r="F70" s="33"/>
      <c r="G70" s="33"/>
      <c r="H70" s="33"/>
      <c r="I70" s="32"/>
      <c r="J70" s="33"/>
      <c r="K70" s="33"/>
      <c r="L70" s="33"/>
      <c r="M70" s="32"/>
      <c r="N70" s="33"/>
      <c r="O70" s="33"/>
      <c r="P70" s="33"/>
      <c r="Q70" s="33"/>
      <c r="R70" s="33"/>
      <c r="S70" s="33"/>
      <c r="T70" s="33"/>
      <c r="U70" s="33"/>
      <c r="V70" s="30"/>
    </row>
    <row r="71" spans="1:22" ht="12.75">
      <c r="A71" s="30"/>
      <c r="B71" s="31"/>
      <c r="C71" s="30"/>
      <c r="D71" s="30"/>
      <c r="E71" s="32"/>
      <c r="F71" s="33"/>
      <c r="G71" s="33"/>
      <c r="H71" s="33"/>
      <c r="I71" s="32"/>
      <c r="J71" s="33"/>
      <c r="K71" s="33"/>
      <c r="L71" s="33"/>
      <c r="M71" s="32"/>
      <c r="N71" s="33"/>
      <c r="O71" s="33"/>
      <c r="P71" s="33"/>
      <c r="Q71" s="33"/>
      <c r="R71" s="33"/>
      <c r="S71" s="33"/>
      <c r="T71" s="33"/>
      <c r="U71" s="33"/>
      <c r="V71" s="30"/>
    </row>
    <row r="72" spans="1:22" ht="12.75">
      <c r="A72" s="30"/>
      <c r="B72" s="31"/>
      <c r="C72" s="30"/>
      <c r="D72" s="30"/>
      <c r="E72" s="32"/>
      <c r="F72" s="33"/>
      <c r="G72" s="33"/>
      <c r="H72" s="33"/>
      <c r="I72" s="32"/>
      <c r="J72" s="33"/>
      <c r="K72" s="33"/>
      <c r="L72" s="33"/>
      <c r="M72" s="32"/>
      <c r="N72" s="33"/>
      <c r="O72" s="33"/>
      <c r="P72" s="33"/>
      <c r="Q72" s="33"/>
      <c r="R72" s="33"/>
      <c r="S72" s="33"/>
      <c r="T72" s="33"/>
      <c r="U72" s="33"/>
      <c r="V72" s="30"/>
    </row>
    <row r="73" spans="1:22" ht="12.75">
      <c r="A73" s="30"/>
      <c r="B73" s="31"/>
      <c r="C73" s="30"/>
      <c r="D73" s="30"/>
      <c r="E73" s="32"/>
      <c r="F73" s="33"/>
      <c r="G73" s="33"/>
      <c r="H73" s="33"/>
      <c r="I73" s="32"/>
      <c r="J73" s="33"/>
      <c r="K73" s="33"/>
      <c r="L73" s="33"/>
      <c r="M73" s="32"/>
      <c r="N73" s="33"/>
      <c r="O73" s="33"/>
      <c r="P73" s="33"/>
      <c r="Q73" s="33"/>
      <c r="R73" s="33"/>
      <c r="S73" s="33"/>
      <c r="T73" s="33"/>
      <c r="U73" s="33"/>
      <c r="V73" s="30"/>
    </row>
    <row r="74" spans="1:22" ht="12.75">
      <c r="A74" s="30"/>
      <c r="B74" s="31"/>
      <c r="C74" s="30"/>
      <c r="D74" s="30"/>
      <c r="E74" s="32"/>
      <c r="F74" s="33"/>
      <c r="G74" s="33"/>
      <c r="H74" s="33"/>
      <c r="I74" s="32"/>
      <c r="J74" s="33"/>
      <c r="K74" s="33"/>
      <c r="L74" s="33"/>
      <c r="M74" s="32"/>
      <c r="N74" s="33"/>
      <c r="O74" s="33"/>
      <c r="P74" s="33"/>
      <c r="Q74" s="33"/>
      <c r="R74" s="33"/>
      <c r="S74" s="33"/>
      <c r="T74" s="33"/>
      <c r="U74" s="33"/>
      <c r="V74" s="30"/>
    </row>
    <row r="75" spans="1:22" ht="12.75">
      <c r="A75" s="30"/>
      <c r="B75" s="31"/>
      <c r="C75" s="30"/>
      <c r="D75" s="30"/>
      <c r="E75" s="32"/>
      <c r="F75" s="33"/>
      <c r="G75" s="33"/>
      <c r="H75" s="33"/>
      <c r="I75" s="32"/>
      <c r="J75" s="33"/>
      <c r="K75" s="33"/>
      <c r="L75" s="33"/>
      <c r="M75" s="32"/>
      <c r="N75" s="33"/>
      <c r="O75" s="33"/>
      <c r="P75" s="33"/>
      <c r="Q75" s="33"/>
      <c r="R75" s="33"/>
      <c r="S75" s="33"/>
      <c r="T75" s="33"/>
      <c r="U75" s="33"/>
      <c r="V75" s="30"/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 password="CC0C" sheet="1"/>
  <mergeCells count="39">
    <mergeCell ref="A3:D3"/>
    <mergeCell ref="B51:T51"/>
    <mergeCell ref="B54:T54"/>
    <mergeCell ref="B49:T49"/>
    <mergeCell ref="A1:U1"/>
    <mergeCell ref="B2:E2"/>
    <mergeCell ref="G2:P2"/>
    <mergeCell ref="R2:U2"/>
    <mergeCell ref="C4:D4"/>
    <mergeCell ref="E4:H4"/>
    <mergeCell ref="I4:P4"/>
    <mergeCell ref="F36:G36"/>
    <mergeCell ref="J36:K36"/>
    <mergeCell ref="A37:D37"/>
    <mergeCell ref="A38:B38"/>
    <mergeCell ref="B48:T48"/>
    <mergeCell ref="A39:B39"/>
    <mergeCell ref="E38:U38"/>
    <mergeCell ref="E39:U39"/>
    <mergeCell ref="A58:U58"/>
    <mergeCell ref="E40:U40"/>
    <mergeCell ref="E41:U41"/>
    <mergeCell ref="E42:U42"/>
    <mergeCell ref="A40:B40"/>
    <mergeCell ref="A47:D47"/>
    <mergeCell ref="E47:U47"/>
    <mergeCell ref="A45:B45"/>
    <mergeCell ref="A43:U43"/>
    <mergeCell ref="A41:B41"/>
    <mergeCell ref="B57:T57"/>
    <mergeCell ref="B56:T56"/>
    <mergeCell ref="B53:T53"/>
    <mergeCell ref="B52:T52"/>
    <mergeCell ref="R4:T4"/>
    <mergeCell ref="E37:U37"/>
    <mergeCell ref="B50:T50"/>
    <mergeCell ref="B55:T55"/>
    <mergeCell ref="A42:B42"/>
    <mergeCell ref="A44:B44"/>
  </mergeCells>
  <conditionalFormatting sqref="B6:E6 I6:I35 M6:M35 B17:E35 D12:E16 C8:E8 B11:E11 D9:E9 D7:E7 C10:E10">
    <cfRule type="cellIs" priority="21" dxfId="14" operator="equal" stopIfTrue="1">
      <formula>" "</formula>
    </cfRule>
    <cfRule type="cellIs" priority="22" dxfId="14" operator="equal" stopIfTrue="1">
      <formula>"  "</formula>
    </cfRule>
    <cfRule type="cellIs" priority="23" dxfId="14" operator="equal" stopIfTrue="1">
      <formula>"   "</formula>
    </cfRule>
  </conditionalFormatting>
  <conditionalFormatting sqref="B12:C14">
    <cfRule type="cellIs" priority="13" dxfId="14" operator="equal" stopIfTrue="1">
      <formula>" "</formula>
    </cfRule>
    <cfRule type="cellIs" priority="14" dxfId="14" operator="equal" stopIfTrue="1">
      <formula>"  "</formula>
    </cfRule>
    <cfRule type="cellIs" priority="15" dxfId="14" operator="equal" stopIfTrue="1">
      <formula>"   "</formula>
    </cfRule>
  </conditionalFormatting>
  <conditionalFormatting sqref="B15:C16">
    <cfRule type="cellIs" priority="10" dxfId="14" operator="equal" stopIfTrue="1">
      <formula>" "</formula>
    </cfRule>
    <cfRule type="cellIs" priority="11" dxfId="14" operator="equal" stopIfTrue="1">
      <formula>"  "</formula>
    </cfRule>
    <cfRule type="cellIs" priority="12" dxfId="14" operator="equal" stopIfTrue="1">
      <formula>"   "</formula>
    </cfRule>
  </conditionalFormatting>
  <conditionalFormatting sqref="J6:K35 F6:G35">
    <cfRule type="cellIs" priority="33" dxfId="14" operator="greaterThan" stopIfTrue="1">
      <formula>25</formula>
    </cfRule>
  </conditionalFormatting>
  <conditionalFormatting sqref="N6:N35">
    <cfRule type="cellIs" priority="34" dxfId="14" operator="greaterThan" stopIfTrue="1">
      <formula>50</formula>
    </cfRule>
  </conditionalFormatting>
  <conditionalFormatting sqref="T6:U35 R6:R35">
    <cfRule type="cellIs" priority="35" dxfId="14" operator="notBetween" stopIfTrue="1">
      <formula>0</formula>
      <formula>3</formula>
    </cfRule>
    <cfRule type="cellIs" priority="36" dxfId="14" operator="equal" stopIfTrue="1">
      <formula>2</formula>
    </cfRule>
  </conditionalFormatting>
  <conditionalFormatting sqref="S6:S35">
    <cfRule type="cellIs" priority="37" dxfId="14" operator="greaterThan" stopIfTrue="1">
      <formula>1</formula>
    </cfRule>
  </conditionalFormatting>
  <printOptions gridLines="1" horizontalCentered="1"/>
  <pageMargins left="0.25" right="0.25" top="0.25" bottom="0.25" header="0.5" footer="0.5"/>
  <pageSetup fitToHeight="1" fitToWidth="1" horizontalDpi="600" verticalDpi="600" orientation="portrait" scale="72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C17" sqref="C17"/>
    </sheetView>
  </sheetViews>
  <sheetFormatPr defaultColWidth="0" defaultRowHeight="15" customHeight="1" zeroHeight="1"/>
  <cols>
    <col min="1" max="1" width="4.7109375" style="3" customWidth="1"/>
    <col min="2" max="2" width="32.7109375" style="3" customWidth="1"/>
    <col min="3" max="3" width="15.7109375" style="37" customWidth="1"/>
    <col min="4" max="4" width="15.7109375" style="27" customWidth="1"/>
    <col min="5" max="8" width="10.7109375" style="3" customWidth="1"/>
    <col min="9" max="9" width="4.7109375" style="3" customWidth="1"/>
    <col min="10" max="16384" width="0" style="3" hidden="1" customWidth="1"/>
  </cols>
  <sheetData>
    <row r="1" spans="1:26" ht="15" customHeight="1">
      <c r="A1" s="1"/>
      <c r="B1" s="1"/>
      <c r="C1" s="35"/>
      <c r="D1" s="6"/>
      <c r="E1" s="1"/>
      <c r="F1" s="1"/>
      <c r="G1" s="1"/>
      <c r="H1" s="1"/>
      <c r="I1" s="1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" customHeight="1">
      <c r="A2" s="1"/>
      <c r="B2" s="186" t="s">
        <v>48</v>
      </c>
      <c r="C2" s="187"/>
      <c r="D2" s="187"/>
      <c r="E2" s="187"/>
      <c r="F2" s="187"/>
      <c r="G2" s="187"/>
      <c r="H2" s="188"/>
      <c r="I2" s="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1"/>
      <c r="B3" s="186"/>
      <c r="C3" s="187"/>
      <c r="D3" s="187"/>
      <c r="E3" s="187"/>
      <c r="F3" s="187"/>
      <c r="G3" s="187"/>
      <c r="H3" s="188"/>
      <c r="I3" s="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"/>
      <c r="B4" s="123" t="s">
        <v>40</v>
      </c>
      <c r="C4" s="195"/>
      <c r="D4" s="196"/>
      <c r="E4" s="186" t="s">
        <v>43</v>
      </c>
      <c r="F4" s="187"/>
      <c r="G4" s="187"/>
      <c r="H4" s="188"/>
      <c r="I4" s="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1"/>
      <c r="B5" s="123" t="s">
        <v>6</v>
      </c>
      <c r="C5" s="152">
        <v>50</v>
      </c>
      <c r="D5" s="154"/>
      <c r="E5" s="186"/>
      <c r="F5" s="187"/>
      <c r="G5" s="187"/>
      <c r="H5" s="188"/>
      <c r="I5" s="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1"/>
      <c r="B6" s="123" t="s">
        <v>7</v>
      </c>
      <c r="C6" s="191"/>
      <c r="D6" s="192"/>
      <c r="E6" s="186"/>
      <c r="F6" s="187"/>
      <c r="G6" s="187"/>
      <c r="H6" s="188"/>
      <c r="I6" s="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" customHeight="1">
      <c r="A7" s="1"/>
      <c r="B7" s="123" t="s">
        <v>49</v>
      </c>
      <c r="C7" s="191"/>
      <c r="D7" s="192"/>
      <c r="E7" s="186"/>
      <c r="F7" s="187"/>
      <c r="G7" s="187"/>
      <c r="H7" s="188"/>
      <c r="I7" s="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5" customHeight="1">
      <c r="A8" s="1"/>
      <c r="B8" s="123" t="s">
        <v>27</v>
      </c>
      <c r="C8" s="191">
        <v>0.01</v>
      </c>
      <c r="D8" s="192"/>
      <c r="E8" s="186"/>
      <c r="F8" s="187"/>
      <c r="G8" s="187"/>
      <c r="H8" s="188"/>
      <c r="I8" s="1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" customHeight="1">
      <c r="A9" s="1"/>
      <c r="B9" s="123" t="s">
        <v>28</v>
      </c>
      <c r="C9" s="189"/>
      <c r="D9" s="190"/>
      <c r="E9" s="186"/>
      <c r="F9" s="187"/>
      <c r="G9" s="187"/>
      <c r="H9" s="188"/>
      <c r="I9" s="1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" customHeight="1">
      <c r="A10" s="1"/>
      <c r="B10" s="123" t="s">
        <v>35</v>
      </c>
      <c r="C10" s="193">
        <v>9.25</v>
      </c>
      <c r="D10" s="194"/>
      <c r="E10" s="186" t="s">
        <v>57</v>
      </c>
      <c r="F10" s="187"/>
      <c r="G10" s="187"/>
      <c r="H10" s="188"/>
      <c r="I10" s="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" customHeight="1">
      <c r="A11" s="1"/>
      <c r="B11" s="123" t="s">
        <v>8</v>
      </c>
      <c r="C11" s="191">
        <v>25</v>
      </c>
      <c r="D11" s="192"/>
      <c r="E11" s="186" t="s">
        <v>10</v>
      </c>
      <c r="F11" s="187"/>
      <c r="G11" s="187"/>
      <c r="H11" s="188"/>
      <c r="I11" s="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" customHeight="1">
      <c r="A12" s="1"/>
      <c r="B12" s="123" t="s">
        <v>9</v>
      </c>
      <c r="C12" s="191">
        <v>12.5</v>
      </c>
      <c r="D12" s="192"/>
      <c r="E12" s="186" t="s">
        <v>10</v>
      </c>
      <c r="F12" s="187"/>
      <c r="G12" s="187"/>
      <c r="H12" s="188"/>
      <c r="I12" s="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" customHeight="1">
      <c r="A13" s="1"/>
      <c r="B13" s="123" t="s">
        <v>60</v>
      </c>
      <c r="C13" s="191">
        <v>5</v>
      </c>
      <c r="D13" s="192"/>
      <c r="E13" s="186" t="s">
        <v>10</v>
      </c>
      <c r="F13" s="187"/>
      <c r="G13" s="187"/>
      <c r="H13" s="188"/>
      <c r="I13" s="1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" customHeight="1">
      <c r="A14" s="1"/>
      <c r="B14" s="123" t="s">
        <v>3</v>
      </c>
      <c r="C14" s="191">
        <v>15</v>
      </c>
      <c r="D14" s="192"/>
      <c r="E14" s="186" t="s">
        <v>10</v>
      </c>
      <c r="F14" s="187"/>
      <c r="G14" s="187"/>
      <c r="H14" s="188"/>
      <c r="I14" s="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" customHeight="1">
      <c r="A15" s="1"/>
      <c r="B15" s="186"/>
      <c r="C15" s="187"/>
      <c r="D15" s="187"/>
      <c r="E15" s="187"/>
      <c r="F15" s="187"/>
      <c r="G15" s="187"/>
      <c r="H15" s="188"/>
      <c r="I15" s="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" customHeight="1">
      <c r="A16" s="1"/>
      <c r="B16" s="186" t="s">
        <v>59</v>
      </c>
      <c r="C16" s="187"/>
      <c r="D16" s="187"/>
      <c r="E16" s="187"/>
      <c r="F16" s="187"/>
      <c r="G16" s="187"/>
      <c r="H16" s="188"/>
      <c r="I16" s="1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" customHeight="1">
      <c r="A17" s="1"/>
      <c r="B17" s="123" t="s">
        <v>45</v>
      </c>
      <c r="C17" s="57" t="s">
        <v>63</v>
      </c>
      <c r="D17" s="58"/>
      <c r="E17" s="59"/>
      <c r="F17" s="59"/>
      <c r="G17" s="59"/>
      <c r="H17" s="60"/>
      <c r="I17" s="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" customHeight="1">
      <c r="A18" s="1"/>
      <c r="B18" s="186"/>
      <c r="C18" s="187"/>
      <c r="D18" s="187"/>
      <c r="E18" s="187"/>
      <c r="F18" s="187"/>
      <c r="G18" s="187"/>
      <c r="H18" s="188"/>
      <c r="I18" s="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" customHeight="1">
      <c r="A19" s="1"/>
      <c r="B19" s="186" t="s">
        <v>42</v>
      </c>
      <c r="C19" s="187"/>
      <c r="D19" s="187"/>
      <c r="E19" s="187"/>
      <c r="F19" s="187"/>
      <c r="G19" s="187"/>
      <c r="H19" s="188"/>
      <c r="I19" s="1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" customHeight="1">
      <c r="A20" s="1"/>
      <c r="B20" s="123" t="s">
        <v>45</v>
      </c>
      <c r="C20" s="61" t="s">
        <v>21</v>
      </c>
      <c r="D20" s="44"/>
      <c r="E20" s="62"/>
      <c r="F20" s="62"/>
      <c r="G20" s="62"/>
      <c r="H20" s="63"/>
      <c r="I20" s="1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" customHeight="1">
      <c r="A21" s="1"/>
      <c r="B21" s="186"/>
      <c r="C21" s="187"/>
      <c r="D21" s="187"/>
      <c r="E21" s="187"/>
      <c r="F21" s="187"/>
      <c r="G21" s="187"/>
      <c r="H21" s="188"/>
      <c r="I21" s="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" customHeight="1">
      <c r="A22" s="1"/>
      <c r="B22" s="123" t="s">
        <v>58</v>
      </c>
      <c r="C22" s="61" t="s">
        <v>54</v>
      </c>
      <c r="D22" s="45"/>
      <c r="E22" s="45"/>
      <c r="F22" s="45"/>
      <c r="G22" s="45"/>
      <c r="H22" s="64"/>
      <c r="I22" s="1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" customHeight="1">
      <c r="A23" s="1"/>
      <c r="B23" s="186"/>
      <c r="C23" s="187"/>
      <c r="D23" s="187"/>
      <c r="E23" s="187"/>
      <c r="F23" s="187"/>
      <c r="G23" s="187"/>
      <c r="H23" s="188"/>
      <c r="I23" s="1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" customHeight="1">
      <c r="A24" s="1"/>
      <c r="B24" s="1"/>
      <c r="C24" s="35"/>
      <c r="D24" s="6"/>
      <c r="E24" s="1"/>
      <c r="F24" s="1"/>
      <c r="G24" s="1"/>
      <c r="H24" s="1"/>
      <c r="I24" s="1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" customHeight="1">
      <c r="A25" s="1"/>
      <c r="B25" s="1"/>
      <c r="C25" s="35"/>
      <c r="D25" s="6"/>
      <c r="E25" s="1"/>
      <c r="F25" s="1"/>
      <c r="G25" s="1"/>
      <c r="H25" s="1"/>
      <c r="I25" s="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</sheetData>
  <sheetProtection password="CC0C" sheet="1"/>
  <mergeCells count="30">
    <mergeCell ref="B2:H2"/>
    <mergeCell ref="E5:H5"/>
    <mergeCell ref="E4:H4"/>
    <mergeCell ref="E6:H6"/>
    <mergeCell ref="B3:H3"/>
    <mergeCell ref="C4:D4"/>
    <mergeCell ref="C5:D5"/>
    <mergeCell ref="C6:D6"/>
    <mergeCell ref="B21:H21"/>
    <mergeCell ref="B23:H23"/>
    <mergeCell ref="C11:D11"/>
    <mergeCell ref="C12:D12"/>
    <mergeCell ref="B15:H15"/>
    <mergeCell ref="E14:H14"/>
    <mergeCell ref="E11:H11"/>
    <mergeCell ref="E13:H13"/>
    <mergeCell ref="C13:D13"/>
    <mergeCell ref="E10:H10"/>
    <mergeCell ref="C10:D10"/>
    <mergeCell ref="B16:H16"/>
    <mergeCell ref="B19:H19"/>
    <mergeCell ref="E12:H12"/>
    <mergeCell ref="C14:D14"/>
    <mergeCell ref="B18:H18"/>
    <mergeCell ref="C8:D8"/>
    <mergeCell ref="E7:H7"/>
    <mergeCell ref="C9:D9"/>
    <mergeCell ref="E8:H8"/>
    <mergeCell ref="E9:H9"/>
    <mergeCell ref="C7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</dc:creator>
  <cp:keywords/>
  <dc:description/>
  <cp:lastModifiedBy>CLUBHOUSE</cp:lastModifiedBy>
  <cp:lastPrinted>2021-04-05T17:30:48Z</cp:lastPrinted>
  <dcterms:created xsi:type="dcterms:W3CDTF">2008-12-12T08:35:20Z</dcterms:created>
  <dcterms:modified xsi:type="dcterms:W3CDTF">2021-04-29T03:00:58Z</dcterms:modified>
  <cp:category/>
  <cp:version/>
  <cp:contentType/>
  <cp:contentStatus/>
</cp:coreProperties>
</file>